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202.243.31.234\センター\ホームページ更新資料\HP関係\○事務部門\20250410HP更新（3月17日運営委承認分　\"/>
    </mc:Choice>
  </mc:AlternateContent>
  <xr:revisionPtr revIDLastSave="0" documentId="13_ncr:1_{DFBE6760-4682-4C36-A501-6CD1A9853773}" xr6:coauthVersionLast="36" xr6:coauthVersionMax="36" xr10:uidLastSave="{00000000-0000-0000-0000-000000000000}"/>
  <bookViews>
    <workbookView xWindow="0" yWindow="0" windowWidth="28800" windowHeight="12015" tabRatio="840" xr2:uid="{00000000-000D-0000-FFFF-FFFF00000000}"/>
  </bookViews>
  <sheets>
    <sheet name="旭医様式7_治験等経費算出内訳表" sheetId="7" r:id="rId1"/>
    <sheet name="旭医様式7_治験等経費算出内訳表（記入例）" sheetId="9" r:id="rId2"/>
    <sheet name="旭医様式7_治験等経費算出内訳表 (代理審査)" sheetId="8" r:id="rId3"/>
  </sheets>
  <definedNames>
    <definedName name="_xlnm.Print_Area" localSheetId="0">旭医様式7_治験等経費算出内訳表!$A$1:$AF$159</definedName>
    <definedName name="_xlnm.Print_Area" localSheetId="2">'旭医様式7_治験等経費算出内訳表 (代理審査)'!$A$1:$AF$42</definedName>
    <definedName name="_xlnm.Print_Area" localSheetId="1">'旭医様式7_治験等経費算出内訳表（記入例）'!$A$1:$BI$159</definedName>
  </definedNames>
  <calcPr calcId="191029"/>
</workbook>
</file>

<file path=xl/calcChain.xml><?xml version="1.0" encoding="utf-8"?>
<calcChain xmlns="http://schemas.openxmlformats.org/spreadsheetml/2006/main">
  <c r="O149" i="9" l="1"/>
  <c r="O148" i="9"/>
  <c r="O147" i="9"/>
  <c r="O150" i="9" s="1"/>
  <c r="O151" i="9" s="1"/>
  <c r="R126" i="9"/>
  <c r="O126" i="9"/>
  <c r="O125" i="9"/>
  <c r="R125" i="9" s="1"/>
  <c r="O124" i="9"/>
  <c r="R124" i="9" s="1"/>
  <c r="R123" i="9"/>
  <c r="O123" i="9"/>
  <c r="O114" i="9"/>
  <c r="R114" i="9" s="1"/>
  <c r="R113" i="9"/>
  <c r="O113" i="9"/>
  <c r="O112" i="9"/>
  <c r="R112" i="9" s="1"/>
  <c r="O111" i="9"/>
  <c r="R111" i="9" s="1"/>
  <c r="R110" i="9"/>
  <c r="O110" i="9"/>
  <c r="O109" i="9"/>
  <c r="R109" i="9" s="1"/>
  <c r="O108" i="9"/>
  <c r="R108" i="9" s="1"/>
  <c r="R107" i="9"/>
  <c r="O107" i="9"/>
  <c r="O106" i="9"/>
  <c r="R106" i="9" s="1"/>
  <c r="O105" i="9"/>
  <c r="R105" i="9" s="1"/>
  <c r="R104" i="9"/>
  <c r="O104" i="9"/>
  <c r="O103" i="9"/>
  <c r="R103" i="9" s="1"/>
  <c r="O102" i="9"/>
  <c r="R102" i="9" s="1"/>
  <c r="R101" i="9"/>
  <c r="O101" i="9"/>
  <c r="O100" i="9"/>
  <c r="R100" i="9" s="1"/>
  <c r="O99" i="9"/>
  <c r="R99" i="9" s="1"/>
  <c r="R98" i="9"/>
  <c r="O98" i="9"/>
  <c r="O97" i="9"/>
  <c r="R97" i="9" s="1"/>
  <c r="O96" i="9"/>
  <c r="R96" i="9" s="1"/>
  <c r="R95" i="9"/>
  <c r="O95" i="9"/>
  <c r="O94" i="9"/>
  <c r="R94" i="9" s="1"/>
  <c r="O93" i="9"/>
  <c r="R93" i="9" s="1"/>
  <c r="R92" i="9"/>
  <c r="O92" i="9"/>
  <c r="O91" i="9"/>
  <c r="R91" i="9" s="1"/>
  <c r="O90" i="9"/>
  <c r="R90" i="9" s="1"/>
  <c r="R89" i="9"/>
  <c r="O89" i="9"/>
  <c r="O88" i="9"/>
  <c r="R88" i="9" s="1"/>
  <c r="O87" i="9"/>
  <c r="R87" i="9" s="1"/>
  <c r="R86" i="9"/>
  <c r="O86" i="9"/>
  <c r="O85" i="9"/>
  <c r="R85" i="9" s="1"/>
  <c r="O84" i="9"/>
  <c r="T83" i="9"/>
  <c r="O75" i="9"/>
  <c r="R75" i="9" s="1"/>
  <c r="O74" i="9"/>
  <c r="R74" i="9" s="1"/>
  <c r="O73" i="9"/>
  <c r="R73" i="9" s="1"/>
  <c r="O72" i="9"/>
  <c r="R72" i="9" s="1"/>
  <c r="O71" i="9"/>
  <c r="O70" i="9"/>
  <c r="R70" i="9" s="1"/>
  <c r="T69" i="9"/>
  <c r="O60" i="9"/>
  <c r="R60" i="9" s="1"/>
  <c r="R59" i="9"/>
  <c r="O59" i="9"/>
  <c r="O58" i="9"/>
  <c r="R58" i="9" s="1"/>
  <c r="O57" i="9"/>
  <c r="R57" i="9" s="1"/>
  <c r="R56" i="9"/>
  <c r="O56" i="9"/>
  <c r="O55" i="9"/>
  <c r="R55" i="9" s="1"/>
  <c r="R54" i="9"/>
  <c r="O54" i="9"/>
  <c r="T53" i="9"/>
  <c r="T122" i="9" s="1"/>
  <c r="O46" i="9"/>
  <c r="O38" i="9"/>
  <c r="R38" i="9" s="1"/>
  <c r="O37" i="9"/>
  <c r="R37" i="9" s="1"/>
  <c r="O36" i="9"/>
  <c r="R36" i="9" s="1"/>
  <c r="O35" i="9"/>
  <c r="R35" i="9" s="1"/>
  <c r="O34" i="9"/>
  <c r="R34" i="9" s="1"/>
  <c r="R33" i="9"/>
  <c r="O33" i="9"/>
  <c r="O32" i="9"/>
  <c r="R32" i="9" s="1"/>
  <c r="O31" i="9"/>
  <c r="R31" i="9" s="1"/>
  <c r="R30" i="9"/>
  <c r="O30" i="9"/>
  <c r="O39" i="9" s="1"/>
  <c r="R39" i="9" s="1"/>
  <c r="O29" i="9"/>
  <c r="R29" i="9" s="1"/>
  <c r="O28" i="9"/>
  <c r="R28" i="9" s="1"/>
  <c r="T27" i="9"/>
  <c r="O20" i="9"/>
  <c r="R20" i="9" s="1"/>
  <c r="O19" i="9"/>
  <c r="R19" i="9" s="1"/>
  <c r="R18" i="9"/>
  <c r="O18" i="9"/>
  <c r="O17" i="9"/>
  <c r="O21" i="9" s="1"/>
  <c r="R21" i="9" s="1"/>
  <c r="O152" i="9" l="1"/>
  <c r="O153" i="9" s="1"/>
  <c r="AA156" i="9" s="1"/>
  <c r="O77" i="9"/>
  <c r="O47" i="9"/>
  <c r="R47" i="9" s="1"/>
  <c r="R46" i="9"/>
  <c r="R48" i="9" s="1"/>
  <c r="R61" i="9"/>
  <c r="O115" i="9"/>
  <c r="R115" i="9" s="1"/>
  <c r="R84" i="9"/>
  <c r="R116" i="9" s="1"/>
  <c r="O22" i="9"/>
  <c r="O48" i="9"/>
  <c r="O127" i="9"/>
  <c r="R127" i="9" s="1"/>
  <c r="R128" i="9"/>
  <c r="O40" i="9"/>
  <c r="R71" i="9"/>
  <c r="R77" i="9" s="1"/>
  <c r="R40" i="9"/>
  <c r="O61" i="9"/>
  <c r="R17" i="9"/>
  <c r="R22" i="9" s="1"/>
  <c r="O76" i="9"/>
  <c r="R76" i="9" s="1"/>
  <c r="O115" i="7"/>
  <c r="O49" i="9" l="1"/>
  <c r="R49" i="9" s="1"/>
  <c r="R50" i="9"/>
  <c r="O24" i="9"/>
  <c r="O23" i="9"/>
  <c r="R23" i="9" s="1"/>
  <c r="O41" i="9"/>
  <c r="R41" i="9" s="1"/>
  <c r="R42" i="9" s="1"/>
  <c r="O42" i="9"/>
  <c r="O78" i="9"/>
  <c r="R78" i="9" s="1"/>
  <c r="R79" i="9" s="1"/>
  <c r="R24" i="9"/>
  <c r="O116" i="9"/>
  <c r="O62" i="9"/>
  <c r="R62" i="9" s="1"/>
  <c r="R63" i="9" s="1"/>
  <c r="O63" i="9"/>
  <c r="O128" i="9"/>
  <c r="O84" i="7"/>
  <c r="R84" i="7" s="1"/>
  <c r="O85" i="7"/>
  <c r="R85" i="7" s="1"/>
  <c r="O129" i="9" l="1"/>
  <c r="R129" i="9" s="1"/>
  <c r="R130" i="9" s="1"/>
  <c r="U137" i="9" s="1"/>
  <c r="O133" i="9"/>
  <c r="AA133" i="9" s="1"/>
  <c r="O79" i="9"/>
  <c r="O118" i="9"/>
  <c r="O117" i="9"/>
  <c r="R117" i="9" s="1"/>
  <c r="R118" i="9" s="1"/>
  <c r="U135" i="9" s="1"/>
  <c r="O50" i="9"/>
  <c r="U133" i="9"/>
  <c r="O114" i="7"/>
  <c r="R114" i="7" s="1"/>
  <c r="O113" i="7"/>
  <c r="R113" i="7" s="1"/>
  <c r="O112" i="7"/>
  <c r="R112" i="7" s="1"/>
  <c r="R92" i="7"/>
  <c r="O92" i="7"/>
  <c r="O34" i="7"/>
  <c r="R34" i="7" s="1"/>
  <c r="O135" i="9" l="1"/>
  <c r="AA135" i="9" s="1"/>
  <c r="O130" i="9"/>
  <c r="O137" i="9" s="1"/>
  <c r="AA137" i="9" s="1"/>
  <c r="AA140" i="9" s="1"/>
  <c r="O33" i="8"/>
  <c r="T32" i="8"/>
  <c r="O25" i="8"/>
  <c r="O26" i="8" s="1"/>
  <c r="R26" i="8" s="1"/>
  <c r="O17" i="8"/>
  <c r="R17" i="8" s="1"/>
  <c r="R33" i="8" l="1"/>
  <c r="O34" i="8"/>
  <c r="R34" i="8" s="1"/>
  <c r="R25" i="8"/>
  <c r="O18" i="8"/>
  <c r="O149" i="7"/>
  <c r="O148" i="7"/>
  <c r="O147" i="7"/>
  <c r="O150" i="7" l="1"/>
  <c r="O151" i="7" s="1"/>
  <c r="O152" i="7" s="1"/>
  <c r="O153" i="7" s="1"/>
  <c r="AA156" i="7" s="1"/>
  <c r="O35" i="8"/>
  <c r="R35" i="8"/>
  <c r="R18" i="8"/>
  <c r="R19" i="8" s="1"/>
  <c r="O19" i="8"/>
  <c r="O20" i="8" s="1"/>
  <c r="R20" i="8" s="1"/>
  <c r="R21" i="8" s="1"/>
  <c r="R27" i="8"/>
  <c r="O27" i="8"/>
  <c r="O28" i="8" s="1"/>
  <c r="R28" i="8" s="1"/>
  <c r="O36" i="8" l="1"/>
  <c r="O37" i="8" s="1"/>
  <c r="R29" i="8"/>
  <c r="O29" i="8"/>
  <c r="R36" i="8"/>
  <c r="R37" i="8" s="1"/>
  <c r="O21" i="8"/>
  <c r="O126" i="7"/>
  <c r="R126" i="7" s="1"/>
  <c r="O124" i="7"/>
  <c r="R124" i="7" s="1"/>
  <c r="O123" i="7"/>
  <c r="O125" i="7"/>
  <c r="R125" i="7" s="1"/>
  <c r="O74" i="7"/>
  <c r="R74" i="7" s="1"/>
  <c r="O32" i="7"/>
  <c r="R32" i="7" s="1"/>
  <c r="O33" i="7"/>
  <c r="R33" i="7" s="1"/>
  <c r="O111" i="7"/>
  <c r="R111" i="7" s="1"/>
  <c r="O110" i="7"/>
  <c r="R110" i="7" s="1"/>
  <c r="O109" i="7"/>
  <c r="R109" i="7" s="1"/>
  <c r="O108" i="7"/>
  <c r="R108" i="7" s="1"/>
  <c r="O106" i="7"/>
  <c r="R106" i="7" s="1"/>
  <c r="O105" i="7"/>
  <c r="R105" i="7" s="1"/>
  <c r="O104" i="7"/>
  <c r="R104" i="7" s="1"/>
  <c r="O103" i="7"/>
  <c r="R103" i="7" s="1"/>
  <c r="O102" i="7"/>
  <c r="R102" i="7" s="1"/>
  <c r="O101" i="7"/>
  <c r="R101" i="7" s="1"/>
  <c r="O107" i="7"/>
  <c r="R107" i="7" s="1"/>
  <c r="O100" i="7"/>
  <c r="R100" i="7" s="1"/>
  <c r="O99" i="7"/>
  <c r="R99" i="7" s="1"/>
  <c r="O98" i="7"/>
  <c r="R98" i="7" s="1"/>
  <c r="O97" i="7"/>
  <c r="R97" i="7" s="1"/>
  <c r="O96" i="7"/>
  <c r="R96" i="7" s="1"/>
  <c r="O95" i="7"/>
  <c r="O93" i="7"/>
  <c r="R93" i="7" s="1"/>
  <c r="O91" i="7"/>
  <c r="R91" i="7" s="1"/>
  <c r="O90" i="7"/>
  <c r="R90" i="7" s="1"/>
  <c r="O89" i="7"/>
  <c r="R89" i="7" s="1"/>
  <c r="O88" i="7"/>
  <c r="R88" i="7" s="1"/>
  <c r="O87" i="7"/>
  <c r="R87" i="7" s="1"/>
  <c r="O86" i="7"/>
  <c r="R86" i="7" s="1"/>
  <c r="T83" i="7"/>
  <c r="O94" i="7"/>
  <c r="R94" i="7" s="1"/>
  <c r="T69" i="7"/>
  <c r="T53" i="7"/>
  <c r="T122" i="7" s="1"/>
  <c r="O71" i="7"/>
  <c r="O70" i="7"/>
  <c r="O75" i="7"/>
  <c r="R75" i="7" s="1"/>
  <c r="O73" i="7"/>
  <c r="R73" i="7" s="1"/>
  <c r="O72" i="7"/>
  <c r="R72" i="7" s="1"/>
  <c r="R123" i="7" l="1"/>
  <c r="O127" i="7"/>
  <c r="O128" i="7" s="1"/>
  <c r="O129" i="7" s="1"/>
  <c r="R70" i="7"/>
  <c r="O76" i="7"/>
  <c r="R76" i="7" s="1"/>
  <c r="R95" i="7"/>
  <c r="O116" i="7"/>
  <c r="R71" i="7"/>
  <c r="O59" i="7"/>
  <c r="R59" i="7" s="1"/>
  <c r="O57" i="7"/>
  <c r="R57" i="7" s="1"/>
  <c r="O54" i="7"/>
  <c r="O46" i="7"/>
  <c r="O55" i="7"/>
  <c r="R55" i="7" s="1"/>
  <c r="O58" i="7"/>
  <c r="R58" i="7" s="1"/>
  <c r="O56" i="7"/>
  <c r="T27" i="7"/>
  <c r="O38" i="7"/>
  <c r="R38" i="7" s="1"/>
  <c r="O37" i="7"/>
  <c r="R37" i="7" s="1"/>
  <c r="O36" i="7"/>
  <c r="R36" i="7" s="1"/>
  <c r="O35" i="7"/>
  <c r="O31" i="7"/>
  <c r="R31" i="7" s="1"/>
  <c r="O30" i="7"/>
  <c r="R30" i="7" s="1"/>
  <c r="O29" i="7"/>
  <c r="R29" i="7" s="1"/>
  <c r="O28" i="7"/>
  <c r="O18" i="7"/>
  <c r="O19" i="7"/>
  <c r="O20" i="7"/>
  <c r="R20" i="7" s="1"/>
  <c r="O17" i="7"/>
  <c r="R127" i="7" l="1"/>
  <c r="R128" i="7" s="1"/>
  <c r="O47" i="7"/>
  <c r="R47" i="7" s="1"/>
  <c r="R54" i="7"/>
  <c r="O60" i="7"/>
  <c r="R60" i="7" s="1"/>
  <c r="O21" i="7"/>
  <c r="R21" i="7" s="1"/>
  <c r="O77" i="7"/>
  <c r="O78" i="7" s="1"/>
  <c r="R78" i="7" s="1"/>
  <c r="R77" i="7"/>
  <c r="O117" i="7"/>
  <c r="R117" i="7" s="1"/>
  <c r="R35" i="7"/>
  <c r="O39" i="7"/>
  <c r="R115" i="7"/>
  <c r="R116" i="7" s="1"/>
  <c r="R56" i="7"/>
  <c r="R28" i="7"/>
  <c r="R79" i="7" l="1"/>
  <c r="O61" i="7"/>
  <c r="O62" i="7" s="1"/>
  <c r="O63" i="7" s="1"/>
  <c r="R61" i="7"/>
  <c r="O48" i="7"/>
  <c r="O49" i="7" s="1"/>
  <c r="R49" i="7" s="1"/>
  <c r="O22" i="7"/>
  <c r="O23" i="7" s="1"/>
  <c r="R118" i="7"/>
  <c r="O118" i="7"/>
  <c r="O40" i="7"/>
  <c r="O41" i="7" s="1"/>
  <c r="R41" i="7" s="1"/>
  <c r="R39" i="7"/>
  <c r="R40" i="7" s="1"/>
  <c r="O79" i="7"/>
  <c r="R129" i="7"/>
  <c r="R130" i="7" s="1"/>
  <c r="U137" i="7" s="1"/>
  <c r="U135" i="7"/>
  <c r="R62" i="7" l="1"/>
  <c r="R63" i="7" s="1"/>
  <c r="O50" i="7"/>
  <c r="O135" i="7"/>
  <c r="AA135" i="7" s="1"/>
  <c r="O130" i="7"/>
  <c r="O137" i="7" s="1"/>
  <c r="AA137" i="7" s="1"/>
  <c r="R42" i="7"/>
  <c r="R23" i="7"/>
  <c r="O42" i="7"/>
  <c r="O24" i="7" l="1"/>
  <c r="O133" i="7" s="1"/>
  <c r="R46" i="7" l="1"/>
  <c r="R19" i="7"/>
  <c r="R18" i="7"/>
  <c r="R17" i="7"/>
  <c r="R22" i="7" l="1"/>
  <c r="R24" i="7" s="1"/>
  <c r="R48" i="7"/>
  <c r="R50" i="7" s="1"/>
  <c r="U133" i="7" l="1"/>
  <c r="AA133" i="7" s="1"/>
  <c r="AA140" i="7" s="1"/>
</calcChain>
</file>

<file path=xl/sharedStrings.xml><?xml version="1.0" encoding="utf-8"?>
<sst xmlns="http://schemas.openxmlformats.org/spreadsheetml/2006/main" count="613" uniqueCount="195">
  <si>
    <t>区分</t>
    <rPh sb="0" eb="2">
      <t>クブン</t>
    </rPh>
    <phoneticPr fontId="1"/>
  </si>
  <si>
    <t>費目</t>
    <rPh sb="0" eb="2">
      <t>ヒモク</t>
    </rPh>
    <phoneticPr fontId="1"/>
  </si>
  <si>
    <t>金額</t>
    <rPh sb="0" eb="2">
      <t>キンガク</t>
    </rPh>
    <phoneticPr fontId="1"/>
  </si>
  <si>
    <t>算出内訳</t>
    <rPh sb="0" eb="2">
      <t>サンシュツ</t>
    </rPh>
    <rPh sb="2" eb="4">
      <t>ウチワケ</t>
    </rPh>
    <phoneticPr fontId="1"/>
  </si>
  <si>
    <t>直接経費</t>
    <rPh sb="0" eb="2">
      <t>チョクセツ</t>
    </rPh>
    <rPh sb="2" eb="4">
      <t>ケイヒ</t>
    </rPh>
    <phoneticPr fontId="1"/>
  </si>
  <si>
    <t>間接経費</t>
    <rPh sb="0" eb="2">
      <t>カンセツ</t>
    </rPh>
    <rPh sb="2" eb="4">
      <t>ケイヒ</t>
    </rPh>
    <phoneticPr fontId="1"/>
  </si>
  <si>
    <t>消費税</t>
    <rPh sb="0" eb="3">
      <t>ショウヒゼイ</t>
    </rPh>
    <phoneticPr fontId="1"/>
  </si>
  <si>
    <t>合計</t>
    <rPh sb="0" eb="2">
      <t>ゴウケイ</t>
    </rPh>
    <phoneticPr fontId="1"/>
  </si>
  <si>
    <t>-</t>
    <phoneticPr fontId="1"/>
  </si>
  <si>
    <t>=</t>
    <phoneticPr fontId="1"/>
  </si>
  <si>
    <t>＋</t>
    <phoneticPr fontId="1"/>
  </si>
  <si>
    <t>＝</t>
    <phoneticPr fontId="1"/>
  </si>
  <si>
    <t>＜脱落症例に係る経費＞</t>
    <rPh sb="1" eb="3">
      <t>ダツラク</t>
    </rPh>
    <rPh sb="3" eb="5">
      <t>ショウレイ</t>
    </rPh>
    <rPh sb="6" eb="7">
      <t>カカ</t>
    </rPh>
    <rPh sb="8" eb="10">
      <t>ケイヒ</t>
    </rPh>
    <phoneticPr fontId="1"/>
  </si>
  <si>
    <t>※ただし、消費税については適用法令の改正により税率が変更された場合には、変更後の税率に従い算出するものとする。</t>
    <rPh sb="5" eb="8">
      <t>ショウヒゼイ</t>
    </rPh>
    <phoneticPr fontId="1"/>
  </si>
  <si>
    <r>
      <t xml:space="preserve">A) </t>
    </r>
    <r>
      <rPr>
        <sz val="9"/>
        <rFont val="ＭＳ Ｐゴシック"/>
        <family val="3"/>
        <charset val="128"/>
      </rPr>
      <t>合計</t>
    </r>
    <rPh sb="3" eb="5">
      <t>ゴウケイ</t>
    </rPh>
    <phoneticPr fontId="1"/>
  </si>
  <si>
    <t>　１－１． 初回契約時に請求する。</t>
    <rPh sb="6" eb="8">
      <t>ショカイ</t>
    </rPh>
    <rPh sb="8" eb="11">
      <t>ケイヤクジ</t>
    </rPh>
    <rPh sb="12" eb="14">
      <t>セイキュウ</t>
    </rPh>
    <phoneticPr fontId="1"/>
  </si>
  <si>
    <t>直接経費</t>
    <rPh sb="0" eb="4">
      <t>チョクセツケイヒ</t>
    </rPh>
    <phoneticPr fontId="1"/>
  </si>
  <si>
    <t>＜1来院あたりの金額＞</t>
    <rPh sb="2" eb="4">
      <t>ライイン</t>
    </rPh>
    <rPh sb="8" eb="10">
      <t>キンガク</t>
    </rPh>
    <phoneticPr fontId="1"/>
  </si>
  <si>
    <t>直接経費</t>
    <phoneticPr fontId="1"/>
  </si>
  <si>
    <t>□治験　　□製造販売後臨床試験</t>
    <rPh sb="1" eb="3">
      <t>チケン</t>
    </rPh>
    <phoneticPr fontId="1"/>
  </si>
  <si>
    <t>□医薬品　□医療機器　□再生医療等製品</t>
    <rPh sb="1" eb="4">
      <t>イヤクヒン</t>
    </rPh>
    <phoneticPr fontId="1"/>
  </si>
  <si>
    <t>整理番号</t>
    <rPh sb="0" eb="4">
      <t>セイリバンゴウ</t>
    </rPh>
    <phoneticPr fontId="1"/>
  </si>
  <si>
    <t>区分</t>
    <rPh sb="0" eb="2">
      <t>クブン</t>
    </rPh>
    <phoneticPr fontId="1"/>
  </si>
  <si>
    <t>単価</t>
    <rPh sb="0" eb="2">
      <t>タンカ</t>
    </rPh>
    <phoneticPr fontId="1"/>
  </si>
  <si>
    <t>件数</t>
    <rPh sb="0" eb="2">
      <t>ケンスウ</t>
    </rPh>
    <phoneticPr fontId="1"/>
  </si>
  <si>
    <t>月数</t>
    <rPh sb="0" eb="2">
      <t>ツキスウ</t>
    </rPh>
    <phoneticPr fontId="1"/>
  </si>
  <si>
    <t>　１－３． 当該事項発生時に請求する。</t>
    <rPh sb="6" eb="8">
      <t>トウガイ</t>
    </rPh>
    <rPh sb="8" eb="10">
      <t>ジコウ</t>
    </rPh>
    <rPh sb="10" eb="12">
      <t>ハッセイ</t>
    </rPh>
    <rPh sb="12" eb="13">
      <t>ジ</t>
    </rPh>
    <rPh sb="14" eb="16">
      <t>セイキュウ</t>
    </rPh>
    <phoneticPr fontId="1"/>
  </si>
  <si>
    <t>　１－２． 契約締結月以降毎月請求する。</t>
    <rPh sb="6" eb="8">
      <t>ケイヤク</t>
    </rPh>
    <rPh sb="8" eb="10">
      <t>テイケツ</t>
    </rPh>
    <rPh sb="10" eb="11">
      <t>ツキ</t>
    </rPh>
    <rPh sb="11" eb="13">
      <t>イコウ</t>
    </rPh>
    <rPh sb="13" eb="15">
      <t>マイツキ</t>
    </rPh>
    <rPh sb="15" eb="17">
      <t>セイキュウ</t>
    </rPh>
    <phoneticPr fontId="1"/>
  </si>
  <si>
    <t>　１－３． ２年度目以降毎年度請求する。</t>
    <rPh sb="7" eb="9">
      <t>ネンド</t>
    </rPh>
    <rPh sb="9" eb="10">
      <t>メ</t>
    </rPh>
    <rPh sb="10" eb="12">
      <t>イコウ</t>
    </rPh>
    <rPh sb="12" eb="15">
      <t>マイネンド</t>
    </rPh>
    <rPh sb="15" eb="17">
      <t>セイキュウ</t>
    </rPh>
    <phoneticPr fontId="1"/>
  </si>
  <si>
    <t>年数</t>
    <rPh sb="0" eb="2">
      <t>ネンスウ</t>
    </rPh>
    <phoneticPr fontId="1"/>
  </si>
  <si>
    <t>契約1件当たり・初回審査申請時</t>
    <rPh sb="0" eb="2">
      <t>ケイヤク</t>
    </rPh>
    <rPh sb="3" eb="4">
      <t>ケン</t>
    </rPh>
    <rPh sb="4" eb="5">
      <t>ア</t>
    </rPh>
    <phoneticPr fontId="1"/>
  </si>
  <si>
    <t>契約1件当たり・翌年度以降継続時</t>
    <rPh sb="0" eb="2">
      <t>ケイヤク</t>
    </rPh>
    <rPh sb="3" eb="4">
      <t>ケン</t>
    </rPh>
    <rPh sb="4" eb="5">
      <t>ア</t>
    </rPh>
    <phoneticPr fontId="1"/>
  </si>
  <si>
    <t>1契約当たり・通常開催以外、終了報告時</t>
    <rPh sb="3" eb="4">
      <t>ア</t>
    </rPh>
    <rPh sb="7" eb="13">
      <t>ツウジョウカイサイイガイ</t>
    </rPh>
    <rPh sb="14" eb="19">
      <t>シュウリョウホウコクジ</t>
    </rPh>
    <phoneticPr fontId="1"/>
  </si>
  <si>
    <t>依頼者との協議による</t>
    <rPh sb="0" eb="3">
      <t>イライシャ</t>
    </rPh>
    <rPh sb="5" eb="7">
      <t>キョウギ</t>
    </rPh>
    <phoneticPr fontId="1"/>
  </si>
  <si>
    <t>１．契約単位で算出する経費：</t>
    <rPh sb="2" eb="4">
      <t>ケイヤク</t>
    </rPh>
    <rPh sb="4" eb="6">
      <t>タンイ</t>
    </rPh>
    <rPh sb="7" eb="9">
      <t>サンシュツ</t>
    </rPh>
    <rPh sb="11" eb="13">
      <t>ケイヒ</t>
    </rPh>
    <phoneticPr fontId="1"/>
  </si>
  <si>
    <t>２．症例単位で算出する経費：</t>
    <rPh sb="2" eb="4">
      <t>ショウレイ</t>
    </rPh>
    <rPh sb="4" eb="6">
      <t>タンイ</t>
    </rPh>
    <rPh sb="7" eb="9">
      <t>サンシュツ</t>
    </rPh>
    <rPh sb="11" eb="13">
      <t>ケイヒ</t>
    </rPh>
    <phoneticPr fontId="1"/>
  </si>
  <si>
    <t>　２－１． １来院（Visit）あたりの単価で請求する。</t>
    <rPh sb="7" eb="9">
      <t>ライイン</t>
    </rPh>
    <rPh sb="20" eb="22">
      <t>タンカ</t>
    </rPh>
    <rPh sb="23" eb="25">
      <t>セイキュウ</t>
    </rPh>
    <phoneticPr fontId="1"/>
  </si>
  <si>
    <t>1visitあたり</t>
    <phoneticPr fontId="1"/>
  </si>
  <si>
    <t>1visitあたり・初回投与visit</t>
    <phoneticPr fontId="1"/>
  </si>
  <si>
    <t>1visitあたり・規定外visit（治験対応の場合）</t>
    <phoneticPr fontId="1"/>
  </si>
  <si>
    <t>来院数</t>
    <rPh sb="0" eb="2">
      <t>ライイン</t>
    </rPh>
    <rPh sb="2" eb="3">
      <t>スウ</t>
    </rPh>
    <phoneticPr fontId="1"/>
  </si>
  <si>
    <t>1visitあたり・visit対応費</t>
    <phoneticPr fontId="1"/>
  </si>
  <si>
    <t>　２－２．  当該事項発生時に請求する。</t>
    <phoneticPr fontId="1"/>
  </si>
  <si>
    <t>件数</t>
    <rPh sb="0" eb="1">
      <t>ケン</t>
    </rPh>
    <rPh sb="1" eb="2">
      <t>スウ</t>
    </rPh>
    <phoneticPr fontId="1"/>
  </si>
  <si>
    <t>1症例あたり・症例ファイル作成費</t>
    <rPh sb="1" eb="3">
      <t>ショウレイ</t>
    </rPh>
    <rPh sb="7" eb="9">
      <t>ショウレイ</t>
    </rPh>
    <rPh sb="13" eb="16">
      <t>サクセイヒ</t>
    </rPh>
    <phoneticPr fontId="1"/>
  </si>
  <si>
    <t>1件あたり・重篤な有害事象報告　第1報</t>
    <rPh sb="1" eb="2">
      <t>ケン</t>
    </rPh>
    <rPh sb="6" eb="8">
      <t>ジュウトク</t>
    </rPh>
    <rPh sb="9" eb="13">
      <t>ユウガイジショウ</t>
    </rPh>
    <rPh sb="13" eb="15">
      <t>ホウコク</t>
    </rPh>
    <rPh sb="16" eb="17">
      <t>ダイ</t>
    </rPh>
    <rPh sb="18" eb="19">
      <t>ホウ</t>
    </rPh>
    <phoneticPr fontId="1"/>
  </si>
  <si>
    <t>1件あたり・重篤な有害事象報告　第2報以降</t>
    <rPh sb="1" eb="2">
      <t>ケン</t>
    </rPh>
    <rPh sb="6" eb="8">
      <t>ジュウトク</t>
    </rPh>
    <rPh sb="9" eb="13">
      <t>ユウガイジショウ</t>
    </rPh>
    <rPh sb="13" eb="15">
      <t>ホウコク</t>
    </rPh>
    <rPh sb="16" eb="17">
      <t>ダイ</t>
    </rPh>
    <rPh sb="18" eb="19">
      <t>ホウ</t>
    </rPh>
    <rPh sb="19" eb="21">
      <t>イコウ</t>
    </rPh>
    <phoneticPr fontId="1"/>
  </si>
  <si>
    <t>1回あたり・安全性、生存確認、追跡、デバイス使用の確認等</t>
    <rPh sb="1" eb="2">
      <t>カイ</t>
    </rPh>
    <phoneticPr fontId="1"/>
  </si>
  <si>
    <t>1回あたり・【払い出し】内服、外用、注射（調製なし）</t>
    <rPh sb="1" eb="2">
      <t>カイ</t>
    </rPh>
    <rPh sb="12" eb="14">
      <t>ナイフク</t>
    </rPh>
    <rPh sb="15" eb="17">
      <t>ガイヨウ</t>
    </rPh>
    <rPh sb="18" eb="20">
      <t>チュウシャ</t>
    </rPh>
    <rPh sb="21" eb="23">
      <t>チョウセイ</t>
    </rPh>
    <phoneticPr fontId="1"/>
  </si>
  <si>
    <t>1回あたり・【払い出し】再生医療等製品</t>
    <rPh sb="1" eb="2">
      <t>カイ</t>
    </rPh>
    <phoneticPr fontId="1"/>
  </si>
  <si>
    <t>1回あたり・【払い出し】治験機器</t>
    <rPh sb="1" eb="2">
      <t>カイ</t>
    </rPh>
    <phoneticPr fontId="1"/>
  </si>
  <si>
    <t>1回あたり・【被験者宅への治験使用薬配送経費】</t>
    <rPh sb="1" eb="2">
      <t>カイ</t>
    </rPh>
    <phoneticPr fontId="1"/>
  </si>
  <si>
    <t>1回あたり・入院（治験薬等投与日）</t>
    <rPh sb="1" eb="2">
      <t>カイ</t>
    </rPh>
    <phoneticPr fontId="1"/>
  </si>
  <si>
    <t>1回あたり・外来化学療法センター使用</t>
    <rPh sb="1" eb="2">
      <t>カイ</t>
    </rPh>
    <phoneticPr fontId="1"/>
  </si>
  <si>
    <t>1回あたり・治験薬投与に必要なサポート</t>
    <rPh sb="1" eb="2">
      <t>カイ</t>
    </rPh>
    <phoneticPr fontId="1"/>
  </si>
  <si>
    <t>1回あたり・X線</t>
    <rPh sb="1" eb="2">
      <t>カイ</t>
    </rPh>
    <phoneticPr fontId="1"/>
  </si>
  <si>
    <t>1回あたり・放射線治療</t>
    <rPh sb="1" eb="2">
      <t>カイ</t>
    </rPh>
    <phoneticPr fontId="1"/>
  </si>
  <si>
    <t>1回あたり・マスキング</t>
    <rPh sb="1" eb="2">
      <t>カイ</t>
    </rPh>
    <phoneticPr fontId="1"/>
  </si>
  <si>
    <t>1回あたり・ファントム撮影</t>
    <rPh sb="1" eb="2">
      <t>カイ</t>
    </rPh>
    <phoneticPr fontId="1"/>
  </si>
  <si>
    <t>1回あたり・血管造影</t>
    <rPh sb="1" eb="2">
      <t>カイ</t>
    </rPh>
    <phoneticPr fontId="1"/>
  </si>
  <si>
    <t>1回あたり・心電図</t>
    <rPh sb="1" eb="2">
      <t>カイ</t>
    </rPh>
    <rPh sb="6" eb="9">
      <t>シンデンズ</t>
    </rPh>
    <phoneticPr fontId="1"/>
  </si>
  <si>
    <t>1回あたり・エコー</t>
    <rPh sb="1" eb="2">
      <t>カイ</t>
    </rPh>
    <phoneticPr fontId="1"/>
  </si>
  <si>
    <t>1回あたり・呼吸器検査</t>
    <rPh sb="1" eb="2">
      <t>カイ</t>
    </rPh>
    <rPh sb="6" eb="11">
      <t>コキュウキケンサ</t>
    </rPh>
    <phoneticPr fontId="1"/>
  </si>
  <si>
    <t>1回あたり・眼科検査</t>
    <rPh sb="1" eb="2">
      <t>カイ</t>
    </rPh>
    <rPh sb="6" eb="8">
      <t>ガンカ</t>
    </rPh>
    <rPh sb="8" eb="10">
      <t>ケンサ</t>
    </rPh>
    <phoneticPr fontId="1"/>
  </si>
  <si>
    <t>1回あたり・生検</t>
    <rPh sb="1" eb="2">
      <t>カイ</t>
    </rPh>
    <rPh sb="6" eb="8">
      <t>セイケン</t>
    </rPh>
    <phoneticPr fontId="1"/>
  </si>
  <si>
    <t>1回あたり・内視鏡</t>
    <rPh sb="1" eb="2">
      <t>カイ</t>
    </rPh>
    <rPh sb="6" eb="9">
      <t>ナイシキョウ</t>
    </rPh>
    <phoneticPr fontId="1"/>
  </si>
  <si>
    <t>1回あたり・骨髄穿刺、腰椎穿刺</t>
    <rPh sb="1" eb="2">
      <t>カイ</t>
    </rPh>
    <rPh sb="6" eb="8">
      <t>コツズイ</t>
    </rPh>
    <rPh sb="8" eb="10">
      <t>センシ</t>
    </rPh>
    <rPh sb="11" eb="13">
      <t>ヨウツイ</t>
    </rPh>
    <rPh sb="13" eb="15">
      <t>センシ</t>
    </rPh>
    <phoneticPr fontId="1"/>
  </si>
  <si>
    <t>1回あたり・CT、MRI</t>
    <rPh sb="1" eb="2">
      <t>カイ</t>
    </rPh>
    <phoneticPr fontId="1"/>
  </si>
  <si>
    <t>1回あたり・PK用採血</t>
    <rPh sb="1" eb="2">
      <t>カイ</t>
    </rPh>
    <rPh sb="8" eb="9">
      <t>ヨウ</t>
    </rPh>
    <rPh sb="9" eb="11">
      <t>サイケツ</t>
    </rPh>
    <phoneticPr fontId="1"/>
  </si>
  <si>
    <t>1回あたり・病理組織スライド作成（10枚ごと）</t>
    <rPh sb="1" eb="2">
      <t>カイ</t>
    </rPh>
    <rPh sb="19" eb="20">
      <t>マイ</t>
    </rPh>
    <phoneticPr fontId="1"/>
  </si>
  <si>
    <t>1回あたり・スクリーニング脱落</t>
    <rPh sb="1" eb="2">
      <t>カイ</t>
    </rPh>
    <rPh sb="13" eb="15">
      <t>ダツラク</t>
    </rPh>
    <phoneticPr fontId="1"/>
  </si>
  <si>
    <t>1回あたり・観察期脱落</t>
    <rPh sb="1" eb="2">
      <t>カイ</t>
    </rPh>
    <rPh sb="6" eb="8">
      <t>カンサツ</t>
    </rPh>
    <rPh sb="8" eb="9">
      <t>キ</t>
    </rPh>
    <rPh sb="9" eb="11">
      <t>ダツラク</t>
    </rPh>
    <phoneticPr fontId="1"/>
  </si>
  <si>
    <r>
      <t xml:space="preserve">Ｂ) </t>
    </r>
    <r>
      <rPr>
        <sz val="9"/>
        <rFont val="ＭＳ Ｐゴシック"/>
        <family val="3"/>
        <charset val="128"/>
      </rPr>
      <t>合計</t>
    </r>
    <rPh sb="3" eb="5">
      <t>ゴウケイ</t>
    </rPh>
    <phoneticPr fontId="1"/>
  </si>
  <si>
    <r>
      <t xml:space="preserve">Ｃ) </t>
    </r>
    <r>
      <rPr>
        <sz val="9"/>
        <rFont val="ＭＳ Ｐゴシック"/>
        <family val="3"/>
        <charset val="128"/>
      </rPr>
      <t>合計</t>
    </r>
    <rPh sb="3" eb="5">
      <t>ゴウケイ</t>
    </rPh>
    <phoneticPr fontId="1"/>
  </si>
  <si>
    <r>
      <t xml:space="preserve">Ｄ) </t>
    </r>
    <r>
      <rPr>
        <sz val="9"/>
        <rFont val="ＭＳ Ｐゴシック"/>
        <family val="3"/>
        <charset val="128"/>
      </rPr>
      <t>合計</t>
    </r>
    <rPh sb="3" eb="5">
      <t>ゴウケイ</t>
    </rPh>
    <phoneticPr fontId="1"/>
  </si>
  <si>
    <t>１．契約単位</t>
    <rPh sb="2" eb="4">
      <t>ケイヤク</t>
    </rPh>
    <rPh sb="4" eb="6">
      <t>タンイ</t>
    </rPh>
    <phoneticPr fontId="1"/>
  </si>
  <si>
    <t>A)＋B)＋C)＋D）</t>
    <phoneticPr fontId="1"/>
  </si>
  <si>
    <r>
      <t xml:space="preserve">Ｅ) </t>
    </r>
    <r>
      <rPr>
        <sz val="9"/>
        <rFont val="ＭＳ Ｐゴシック"/>
        <family val="3"/>
        <charset val="128"/>
      </rPr>
      <t>合計</t>
    </r>
    <rPh sb="3" eb="5">
      <t>ゴウケイ</t>
    </rPh>
    <phoneticPr fontId="1"/>
  </si>
  <si>
    <r>
      <t xml:space="preserve">Ｆ) </t>
    </r>
    <r>
      <rPr>
        <sz val="9"/>
        <rFont val="ＭＳ Ｐゴシック"/>
        <family val="3"/>
        <charset val="128"/>
      </rPr>
      <t>合計</t>
    </r>
    <rPh sb="3" eb="5">
      <t>ゴウケイ</t>
    </rPh>
    <phoneticPr fontId="1"/>
  </si>
  <si>
    <r>
      <t xml:space="preserve">Ｇ) </t>
    </r>
    <r>
      <rPr>
        <sz val="9"/>
        <rFont val="ＭＳ Ｐゴシック"/>
        <family val="3"/>
        <charset val="128"/>
      </rPr>
      <t>合計</t>
    </r>
    <rPh sb="3" eb="5">
      <t>ゴウケイ</t>
    </rPh>
    <phoneticPr fontId="1"/>
  </si>
  <si>
    <t>E)＋F)</t>
    <phoneticPr fontId="1"/>
  </si>
  <si>
    <t>G)</t>
    <phoneticPr fontId="1"/>
  </si>
  <si>
    <t>脱落症例となる場合</t>
    <rPh sb="0" eb="2">
      <t>ダツラク</t>
    </rPh>
    <rPh sb="2" eb="4">
      <t>ショウレイ</t>
    </rPh>
    <rPh sb="7" eb="9">
      <t>バアイ</t>
    </rPh>
    <phoneticPr fontId="1"/>
  </si>
  <si>
    <t>総計</t>
    <rPh sb="0" eb="2">
      <t>ソウケイケイ</t>
    </rPh>
    <phoneticPr fontId="1"/>
  </si>
  <si>
    <r>
      <t xml:space="preserve">H) </t>
    </r>
    <r>
      <rPr>
        <sz val="9"/>
        <rFont val="ＭＳ Ｐゴシック"/>
        <family val="3"/>
        <charset val="128"/>
      </rPr>
      <t>合計</t>
    </r>
    <rPh sb="3" eb="5">
      <t>ゴウケイ</t>
    </rPh>
    <phoneticPr fontId="1"/>
  </si>
  <si>
    <t>1visitあたり・自宅～本院</t>
    <rPh sb="10" eb="12">
      <t>ジタク</t>
    </rPh>
    <rPh sb="13" eb="15">
      <t>ホンイン</t>
    </rPh>
    <phoneticPr fontId="1"/>
  </si>
  <si>
    <t>1visitあたり・来院を伴わない</t>
    <rPh sb="10" eb="12">
      <t>ライイン</t>
    </rPh>
    <rPh sb="13" eb="14">
      <t>トモナ</t>
    </rPh>
    <phoneticPr fontId="1"/>
  </si>
  <si>
    <t>H)</t>
    <phoneticPr fontId="1"/>
  </si>
  <si>
    <t>回数</t>
    <rPh sb="0" eb="2">
      <t>カイスウ</t>
    </rPh>
    <phoneticPr fontId="1"/>
  </si>
  <si>
    <t>3．負担軽減費</t>
    <rPh sb="2" eb="7">
      <t>フタンケイゲンヒ</t>
    </rPh>
    <phoneticPr fontId="1"/>
  </si>
  <si>
    <t>旭医様式7</t>
    <rPh sb="0" eb="4">
      <t>キョクイヨウシキ</t>
    </rPh>
    <phoneticPr fontId="1"/>
  </si>
  <si>
    <t>１．所属機関・診療科（部）名　　　　</t>
    <phoneticPr fontId="1"/>
  </si>
  <si>
    <t>２．治験依頼者</t>
    <phoneticPr fontId="1"/>
  </si>
  <si>
    <t>３．治験課題名</t>
    <phoneticPr fontId="1"/>
  </si>
  <si>
    <t>４．目標とする症例数</t>
    <phoneticPr fontId="1"/>
  </si>
  <si>
    <t>：</t>
    <phoneticPr fontId="1"/>
  </si>
  <si>
    <t>３． 被験者負担軽減費（脱落症例時を含む）：</t>
    <rPh sb="3" eb="6">
      <t>ヒケンシャ</t>
    </rPh>
    <rPh sb="6" eb="8">
      <t>フタン</t>
    </rPh>
    <rPh sb="8" eb="10">
      <t>ケイゲン</t>
    </rPh>
    <rPh sb="10" eb="11">
      <t>ヒ</t>
    </rPh>
    <rPh sb="12" eb="14">
      <t>ダツラク</t>
    </rPh>
    <rPh sb="14" eb="17">
      <t>ショウレイジ</t>
    </rPh>
    <rPh sb="18" eb="19">
      <t>フク</t>
    </rPh>
    <phoneticPr fontId="1"/>
  </si>
  <si>
    <t>　１－２． ２年度目以降毎年度請求する。</t>
    <rPh sb="7" eb="9">
      <t>ネンド</t>
    </rPh>
    <rPh sb="9" eb="10">
      <t>メ</t>
    </rPh>
    <rPh sb="10" eb="12">
      <t>イコウ</t>
    </rPh>
    <rPh sb="12" eb="15">
      <t>マイネンド</t>
    </rPh>
    <rPh sb="15" eb="17">
      <t>セイキュウ</t>
    </rPh>
    <phoneticPr fontId="1"/>
  </si>
  <si>
    <t>旭医様式7（代理審査）</t>
    <rPh sb="0" eb="4">
      <t>キョクイヨウシキ</t>
    </rPh>
    <rPh sb="6" eb="10">
      <t>ダイリシンサ</t>
    </rPh>
    <phoneticPr fontId="1"/>
  </si>
  <si>
    <t>a)審査等経費</t>
    <rPh sb="2" eb="7">
      <t>シンサトウケイヒ</t>
    </rPh>
    <phoneticPr fontId="1"/>
  </si>
  <si>
    <t>b)治験開始準備費</t>
    <rPh sb="2" eb="4">
      <t>チケン</t>
    </rPh>
    <rPh sb="4" eb="6">
      <t>カイシ</t>
    </rPh>
    <rPh sb="6" eb="8">
      <t>ジュンビ</t>
    </rPh>
    <rPh sb="8" eb="9">
      <t>ヒ</t>
    </rPh>
    <phoneticPr fontId="1"/>
  </si>
  <si>
    <t>c)旅費</t>
    <rPh sb="2" eb="4">
      <t>リョヒ</t>
    </rPh>
    <phoneticPr fontId="1"/>
  </si>
  <si>
    <t>d)備品費</t>
    <rPh sb="2" eb="5">
      <t>ビヒンヒ</t>
    </rPh>
    <phoneticPr fontId="1"/>
  </si>
  <si>
    <t>e)管理費</t>
    <rPh sb="2" eb="4">
      <t>カンリ</t>
    </rPh>
    <rPh sb="4" eb="5">
      <t>ヒ</t>
    </rPh>
    <phoneticPr fontId="1"/>
  </si>
  <si>
    <t>f)直接経費計</t>
    <rPh sb="2" eb="4">
      <t>チョクセツ</t>
    </rPh>
    <rPh sb="4" eb="6">
      <t>ケイヒ</t>
    </rPh>
    <rPh sb="6" eb="7">
      <t>ケイ</t>
    </rPh>
    <phoneticPr fontId="1"/>
  </si>
  <si>
    <t>上記a)～d)の合計額の20%に相当する額</t>
    <rPh sb="0" eb="2">
      <t>ジョウキ</t>
    </rPh>
    <rPh sb="8" eb="10">
      <t>ゴウケイ</t>
    </rPh>
    <rPh sb="10" eb="11">
      <t>ガク</t>
    </rPh>
    <rPh sb="16" eb="18">
      <t>ソウトウ</t>
    </rPh>
    <rPh sb="20" eb="21">
      <t>ガク</t>
    </rPh>
    <phoneticPr fontId="1"/>
  </si>
  <si>
    <t>f)の30%に相当する額</t>
    <rPh sb="7" eb="9">
      <t>ソウトウ</t>
    </rPh>
    <rPh sb="11" eb="12">
      <t>ガク</t>
    </rPh>
    <phoneticPr fontId="1"/>
  </si>
  <si>
    <t>上記a)～e)の合計額</t>
    <rPh sb="8" eb="10">
      <t>ゴウケイ</t>
    </rPh>
    <rPh sb="10" eb="11">
      <t>ガク</t>
    </rPh>
    <phoneticPr fontId="1"/>
  </si>
  <si>
    <t>g)賃金（治験事務局費）</t>
    <rPh sb="2" eb="4">
      <t>チンギン</t>
    </rPh>
    <rPh sb="5" eb="7">
      <t>チケン</t>
    </rPh>
    <rPh sb="7" eb="10">
      <t>ジムキョク</t>
    </rPh>
    <rPh sb="10" eb="11">
      <t>ヒ</t>
    </rPh>
    <phoneticPr fontId="1"/>
  </si>
  <si>
    <t>g')賃金（CRC体制維持費）</t>
    <rPh sb="9" eb="11">
      <t>タイセイ</t>
    </rPh>
    <rPh sb="11" eb="13">
      <t>イジ</t>
    </rPh>
    <rPh sb="13" eb="14">
      <t>ヒ</t>
    </rPh>
    <phoneticPr fontId="1"/>
  </si>
  <si>
    <t>h)治験薬等管理費</t>
    <rPh sb="2" eb="4">
      <t>チケン</t>
    </rPh>
    <rPh sb="4" eb="5">
      <t>ヤク</t>
    </rPh>
    <rPh sb="5" eb="6">
      <t>トウ</t>
    </rPh>
    <rPh sb="6" eb="8">
      <t>カンリ</t>
    </rPh>
    <rPh sb="8" eb="9">
      <t>ヒ</t>
    </rPh>
    <phoneticPr fontId="1"/>
  </si>
  <si>
    <t>i)外注検査キット等保管費</t>
    <rPh sb="2" eb="4">
      <t>ガイチュウ</t>
    </rPh>
    <rPh sb="4" eb="6">
      <t>ケンサ</t>
    </rPh>
    <rPh sb="9" eb="10">
      <t>トウ</t>
    </rPh>
    <rPh sb="10" eb="12">
      <t>ホカン</t>
    </rPh>
    <rPh sb="12" eb="13">
      <t>ヒ</t>
    </rPh>
    <phoneticPr fontId="1"/>
  </si>
  <si>
    <t>e')管理費</t>
    <rPh sb="3" eb="6">
      <t>カンリヒ</t>
    </rPh>
    <phoneticPr fontId="1"/>
  </si>
  <si>
    <t>f')直接経費計</t>
    <rPh sb="3" eb="5">
      <t>チョクセツ</t>
    </rPh>
    <rPh sb="5" eb="7">
      <t>ケイヒ</t>
    </rPh>
    <rPh sb="7" eb="8">
      <t>ケイ</t>
    </rPh>
    <phoneticPr fontId="1"/>
  </si>
  <si>
    <t>上記g)～i)の合計額の20%に相当する額</t>
    <rPh sb="0" eb="2">
      <t>ジョウキ</t>
    </rPh>
    <rPh sb="8" eb="10">
      <t>ゴウケイ</t>
    </rPh>
    <rPh sb="10" eb="11">
      <t>ガク</t>
    </rPh>
    <rPh sb="16" eb="18">
      <t>ソウトウ</t>
    </rPh>
    <rPh sb="20" eb="21">
      <t>ガク</t>
    </rPh>
    <phoneticPr fontId="1"/>
  </si>
  <si>
    <t>上記g)～e')の合計額</t>
    <rPh sb="0" eb="2">
      <t>ジョウキ</t>
    </rPh>
    <rPh sb="9" eb="11">
      <t>ゴウケイ</t>
    </rPh>
    <rPh sb="11" eb="12">
      <t>ガク</t>
    </rPh>
    <phoneticPr fontId="1"/>
  </si>
  <si>
    <t>f')の30%に相当する額</t>
    <rPh sb="8" eb="10">
      <t>ソウトウ</t>
    </rPh>
    <rPh sb="12" eb="13">
      <t>ガク</t>
    </rPh>
    <phoneticPr fontId="1"/>
  </si>
  <si>
    <t>a')審査等経費</t>
    <rPh sb="3" eb="6">
      <t>シンサトウ</t>
    </rPh>
    <rPh sb="6" eb="8">
      <t>ケイヒ</t>
    </rPh>
    <phoneticPr fontId="1"/>
  </si>
  <si>
    <t>a')の20%に相当する額</t>
    <rPh sb="8" eb="10">
      <t>ソウトウ</t>
    </rPh>
    <rPh sb="12" eb="13">
      <t>ガク</t>
    </rPh>
    <phoneticPr fontId="1"/>
  </si>
  <si>
    <t>上記a')～e')の合計額</t>
    <rPh sb="0" eb="2">
      <t>ジョウキ</t>
    </rPh>
    <rPh sb="10" eb="12">
      <t>ゴウケイ</t>
    </rPh>
    <rPh sb="12" eb="13">
      <t>ガク</t>
    </rPh>
    <phoneticPr fontId="1"/>
  </si>
  <si>
    <t>h')治験薬等管理費</t>
    <rPh sb="3" eb="5">
      <t>チケン</t>
    </rPh>
    <rPh sb="5" eb="6">
      <t>ヤク</t>
    </rPh>
    <rPh sb="6" eb="7">
      <t>トウ</t>
    </rPh>
    <rPh sb="7" eb="9">
      <t>カンリ</t>
    </rPh>
    <rPh sb="9" eb="10">
      <t>ヒ</t>
    </rPh>
    <phoneticPr fontId="1"/>
  </si>
  <si>
    <t>j)モニタリング・監査経費</t>
    <rPh sb="9" eb="11">
      <t>カンサ</t>
    </rPh>
    <rPh sb="11" eb="13">
      <t>ケイヒ</t>
    </rPh>
    <phoneticPr fontId="1"/>
  </si>
  <si>
    <t>k)文書保管費</t>
    <rPh sb="2" eb="4">
      <t>ブンショ</t>
    </rPh>
    <rPh sb="4" eb="7">
      <t>ホカンヒ</t>
    </rPh>
    <phoneticPr fontId="1"/>
  </si>
  <si>
    <t>上記a')～e')の合計額</t>
    <rPh sb="10" eb="12">
      <t>ゴウケイ</t>
    </rPh>
    <rPh sb="12" eb="13">
      <t>ガク</t>
    </rPh>
    <phoneticPr fontId="1"/>
  </si>
  <si>
    <t>上記a')～l)の合計額の20%に相当する額</t>
    <rPh sb="0" eb="2">
      <t>ジョウキ</t>
    </rPh>
    <rPh sb="9" eb="11">
      <t>ゴウケイ</t>
    </rPh>
    <rPh sb="11" eb="12">
      <t>ガク</t>
    </rPh>
    <rPh sb="17" eb="19">
      <t>ソウトウ</t>
    </rPh>
    <rPh sb="21" eb="22">
      <t>ガク</t>
    </rPh>
    <phoneticPr fontId="1"/>
  </si>
  <si>
    <t>m)臨床試験研究経費</t>
    <rPh sb="2" eb="4">
      <t>リンショウ</t>
    </rPh>
    <rPh sb="4" eb="6">
      <t>シケン</t>
    </rPh>
    <rPh sb="6" eb="8">
      <t>ケンキュウ</t>
    </rPh>
    <rPh sb="8" eb="10">
      <t>ケイヒ</t>
    </rPh>
    <phoneticPr fontId="1"/>
  </si>
  <si>
    <t>n）臨床試験研究支援経費</t>
    <rPh sb="2" eb="4">
      <t>リンショウ</t>
    </rPh>
    <rPh sb="4" eb="6">
      <t>シケン</t>
    </rPh>
    <rPh sb="6" eb="8">
      <t>ケンキュウ</t>
    </rPh>
    <rPh sb="8" eb="10">
      <t>シエン</t>
    </rPh>
    <rPh sb="10" eb="12">
      <t>ケイヒ</t>
    </rPh>
    <phoneticPr fontId="1"/>
  </si>
  <si>
    <t>o）検体処理・保管・発送費</t>
    <phoneticPr fontId="1"/>
  </si>
  <si>
    <t>上記m)～o)の合計額の20%に相当する額</t>
    <rPh sb="0" eb="2">
      <t>ジョウキ</t>
    </rPh>
    <rPh sb="8" eb="10">
      <t>ゴウケイ</t>
    </rPh>
    <rPh sb="10" eb="11">
      <t>ガク</t>
    </rPh>
    <rPh sb="16" eb="18">
      <t>ソウトウ</t>
    </rPh>
    <rPh sb="20" eb="21">
      <t>ガク</t>
    </rPh>
    <phoneticPr fontId="1"/>
  </si>
  <si>
    <t>上記m)～e')の合計額</t>
    <rPh sb="9" eb="11">
      <t>ゴウケイ</t>
    </rPh>
    <rPh sb="11" eb="12">
      <t>ガク</t>
    </rPh>
    <phoneticPr fontId="1"/>
  </si>
  <si>
    <t>n'）臨床試験研究支援経費</t>
    <rPh sb="3" eb="5">
      <t>リンショウ</t>
    </rPh>
    <rPh sb="5" eb="7">
      <t>シケン</t>
    </rPh>
    <rPh sb="7" eb="9">
      <t>ケンキュウ</t>
    </rPh>
    <rPh sb="9" eb="11">
      <t>シエン</t>
    </rPh>
    <rPh sb="11" eb="13">
      <t>ケイヒ</t>
    </rPh>
    <phoneticPr fontId="1"/>
  </si>
  <si>
    <t>p）追加対応業務費</t>
    <rPh sb="2" eb="4">
      <t>ツイカ</t>
    </rPh>
    <rPh sb="4" eb="6">
      <t>タイオウ</t>
    </rPh>
    <rPh sb="6" eb="9">
      <t>ギョウムヒ</t>
    </rPh>
    <phoneticPr fontId="1"/>
  </si>
  <si>
    <t>q）治験使用薬の払い出し等経費</t>
    <rPh sb="2" eb="4">
      <t>チケン</t>
    </rPh>
    <rPh sb="4" eb="6">
      <t>シヨウ</t>
    </rPh>
    <rPh sb="6" eb="7">
      <t>ヤク</t>
    </rPh>
    <rPh sb="8" eb="9">
      <t>ハラ</t>
    </rPh>
    <rPh sb="10" eb="11">
      <t>ダ</t>
    </rPh>
    <rPh sb="12" eb="13">
      <t>トウ</t>
    </rPh>
    <rPh sb="13" eb="15">
      <t>ケイヒ</t>
    </rPh>
    <phoneticPr fontId="1"/>
  </si>
  <si>
    <t>上記n')～e')の合計額</t>
    <rPh sb="10" eb="12">
      <t>ゴウケイ</t>
    </rPh>
    <rPh sb="12" eb="13">
      <t>ガク</t>
    </rPh>
    <phoneticPr fontId="1"/>
  </si>
  <si>
    <t>s)脱落症例経費</t>
    <rPh sb="2" eb="6">
      <t>ダツラクショウレイ</t>
    </rPh>
    <rPh sb="6" eb="8">
      <t>ケイヒ</t>
    </rPh>
    <phoneticPr fontId="1"/>
  </si>
  <si>
    <t>t)賃金</t>
    <rPh sb="2" eb="4">
      <t>チンギン</t>
    </rPh>
    <phoneticPr fontId="1"/>
  </si>
  <si>
    <t>上記s)～t)の合計額の20%に相当する額</t>
    <rPh sb="0" eb="2">
      <t>ジョウキ</t>
    </rPh>
    <rPh sb="8" eb="10">
      <t>ゴウケイ</t>
    </rPh>
    <rPh sb="10" eb="11">
      <t>ガク</t>
    </rPh>
    <rPh sb="16" eb="18">
      <t>ソウトウ</t>
    </rPh>
    <rPh sb="20" eb="21">
      <t>ガク</t>
    </rPh>
    <phoneticPr fontId="1"/>
  </si>
  <si>
    <t>上記s)～e')の合計額</t>
    <rPh sb="0" eb="2">
      <t>ジョウキ</t>
    </rPh>
    <rPh sb="9" eb="11">
      <t>ゴウケイ</t>
    </rPh>
    <rPh sb="11" eb="12">
      <t>ガク</t>
    </rPh>
    <phoneticPr fontId="1"/>
  </si>
  <si>
    <t>u)往復145km未満</t>
    <rPh sb="2" eb="4">
      <t>オウフク</t>
    </rPh>
    <rPh sb="9" eb="11">
      <t>ミマン</t>
    </rPh>
    <phoneticPr fontId="1"/>
  </si>
  <si>
    <t>u')往復145km以上</t>
    <rPh sb="3" eb="5">
      <t>オウフク</t>
    </rPh>
    <rPh sb="10" eb="12">
      <t>イジョウ</t>
    </rPh>
    <phoneticPr fontId="1"/>
  </si>
  <si>
    <t>u')オンライン診療・訪問看護等</t>
    <rPh sb="8" eb="10">
      <t>シンリョウ</t>
    </rPh>
    <rPh sb="11" eb="13">
      <t>ホウモン</t>
    </rPh>
    <rPh sb="13" eb="15">
      <t>カンゴ</t>
    </rPh>
    <rPh sb="15" eb="16">
      <t>トウ</t>
    </rPh>
    <phoneticPr fontId="1"/>
  </si>
  <si>
    <t>上記u)～u')の合計額の20%に相当する額</t>
    <rPh sb="0" eb="2">
      <t>ジョウキ</t>
    </rPh>
    <rPh sb="9" eb="11">
      <t>ゴウケイ</t>
    </rPh>
    <rPh sb="11" eb="12">
      <t>ガク</t>
    </rPh>
    <rPh sb="17" eb="19">
      <t>ソウトウ</t>
    </rPh>
    <rPh sb="21" eb="22">
      <t>ガク</t>
    </rPh>
    <phoneticPr fontId="1"/>
  </si>
  <si>
    <t>上記u)～e')の合計額</t>
    <rPh sb="0" eb="2">
      <t>ジョウキ</t>
    </rPh>
    <rPh sb="9" eb="11">
      <t>ゴウケイ</t>
    </rPh>
    <rPh sb="11" eb="12">
      <t>ガク</t>
    </rPh>
    <phoneticPr fontId="1"/>
  </si>
  <si>
    <t>b)管理費</t>
    <rPh sb="2" eb="4">
      <t>カンリ</t>
    </rPh>
    <rPh sb="4" eb="5">
      <t>ヒ</t>
    </rPh>
    <phoneticPr fontId="1"/>
  </si>
  <si>
    <t>c)直接経費計</t>
    <rPh sb="2" eb="4">
      <t>チョクセツ</t>
    </rPh>
    <rPh sb="4" eb="6">
      <t>ケイヒ</t>
    </rPh>
    <rPh sb="6" eb="7">
      <t>ケイ</t>
    </rPh>
    <phoneticPr fontId="1"/>
  </si>
  <si>
    <t>上記a)の合計額の20%に相当する額</t>
    <rPh sb="0" eb="2">
      <t>ジョウキ</t>
    </rPh>
    <rPh sb="5" eb="7">
      <t>ゴウケイ</t>
    </rPh>
    <rPh sb="7" eb="8">
      <t>ガク</t>
    </rPh>
    <rPh sb="13" eb="15">
      <t>ソウトウ</t>
    </rPh>
    <rPh sb="17" eb="18">
      <t>ガク</t>
    </rPh>
    <phoneticPr fontId="1"/>
  </si>
  <si>
    <t>上記a)とb)の合計額</t>
    <rPh sb="8" eb="10">
      <t>ゴウケイ</t>
    </rPh>
    <rPh sb="10" eb="11">
      <t>ガク</t>
    </rPh>
    <phoneticPr fontId="1"/>
  </si>
  <si>
    <t>c)の30%に相当する額</t>
    <rPh sb="7" eb="9">
      <t>ソウトウ</t>
    </rPh>
    <rPh sb="11" eb="12">
      <t>ガク</t>
    </rPh>
    <phoneticPr fontId="1"/>
  </si>
  <si>
    <t>b')管理費</t>
    <rPh sb="3" eb="6">
      <t>カンリヒ</t>
    </rPh>
    <phoneticPr fontId="1"/>
  </si>
  <si>
    <t>c')直接経費計</t>
    <rPh sb="3" eb="5">
      <t>チョクセツ</t>
    </rPh>
    <rPh sb="5" eb="7">
      <t>ケイヒ</t>
    </rPh>
    <rPh sb="7" eb="8">
      <t>ケイ</t>
    </rPh>
    <phoneticPr fontId="1"/>
  </si>
  <si>
    <t>上記a')～b')の合計額</t>
    <rPh sb="0" eb="2">
      <t>ジョウキ</t>
    </rPh>
    <rPh sb="10" eb="12">
      <t>ゴウケイ</t>
    </rPh>
    <rPh sb="12" eb="13">
      <t>ガク</t>
    </rPh>
    <phoneticPr fontId="1"/>
  </si>
  <si>
    <t>c')の30%に相当する額</t>
    <rPh sb="8" eb="10">
      <t>ソウトウ</t>
    </rPh>
    <rPh sb="12" eb="13">
      <t>ガク</t>
    </rPh>
    <phoneticPr fontId="1"/>
  </si>
  <si>
    <t>1回あたり・【払い出し】その他（依頼者との協議による）</t>
    <rPh sb="14" eb="15">
      <t>タ</t>
    </rPh>
    <phoneticPr fontId="1"/>
  </si>
  <si>
    <t>1回あたり・その他（依頼者との協議による）</t>
    <rPh sb="8" eb="9">
      <t>タ</t>
    </rPh>
    <phoneticPr fontId="1"/>
  </si>
  <si>
    <t>上記n')～l')の合計額の20%に相当する額</t>
    <rPh sb="0" eb="2">
      <t>ジョウキ</t>
    </rPh>
    <rPh sb="10" eb="12">
      <t>ゴウケイ</t>
    </rPh>
    <rPh sb="12" eb="13">
      <t>ガク</t>
    </rPh>
    <rPh sb="18" eb="20">
      <t>ソウトウ</t>
    </rPh>
    <rPh sb="22" eb="23">
      <t>ガク</t>
    </rPh>
    <phoneticPr fontId="1"/>
  </si>
  <si>
    <t>l‛)その他の経費</t>
    <rPh sb="7" eb="9">
      <t>ケイヒ</t>
    </rPh>
    <phoneticPr fontId="1"/>
  </si>
  <si>
    <t>l)その他の経費</t>
    <rPh sb="6" eb="8">
      <t>ケイヒ</t>
    </rPh>
    <phoneticPr fontId="1"/>
  </si>
  <si>
    <t>r）治験実施部門経費</t>
    <rPh sb="2" eb="4">
      <t>チケン</t>
    </rPh>
    <rPh sb="4" eb="6">
      <t>ジッシ</t>
    </rPh>
    <rPh sb="6" eb="8">
      <t>ブモン</t>
    </rPh>
    <rPh sb="8" eb="10">
      <t>ケイヒ</t>
    </rPh>
    <phoneticPr fontId="1"/>
  </si>
  <si>
    <t>1回あたり・入院（治験薬等投与以外の対応）</t>
    <rPh sb="1" eb="2">
      <t>カイ</t>
    </rPh>
    <rPh sb="18" eb="20">
      <t>タイオウ</t>
    </rPh>
    <phoneticPr fontId="1"/>
  </si>
  <si>
    <t>契約1件あたり・初回審査申請時</t>
    <rPh sb="0" eb="2">
      <t>ケイヤク</t>
    </rPh>
    <rPh sb="3" eb="4">
      <t>ケン</t>
    </rPh>
    <phoneticPr fontId="1"/>
  </si>
  <si>
    <t>契約1件あたり</t>
  </si>
  <si>
    <t>契約1件あたり</t>
    <rPh sb="0" eb="2">
      <t>ケイヤク</t>
    </rPh>
    <rPh sb="3" eb="4">
      <t>ケン</t>
    </rPh>
    <phoneticPr fontId="1"/>
  </si>
  <si>
    <t>1月あたり・治験事務局費</t>
    <rPh sb="1" eb="2">
      <t>ツキ</t>
    </rPh>
    <phoneticPr fontId="1"/>
  </si>
  <si>
    <t>1月あたり・室温・冷蔵</t>
    <rPh sb="1" eb="2">
      <t>ツキ</t>
    </rPh>
    <phoneticPr fontId="1"/>
  </si>
  <si>
    <t>1月あたり・ディープフリーザー</t>
    <rPh sb="1" eb="2">
      <t>ツキ</t>
    </rPh>
    <phoneticPr fontId="1"/>
  </si>
  <si>
    <t>1月あたり・恒温槽</t>
    <rPh sb="1" eb="2">
      <t>ツキ</t>
    </rPh>
    <rPh sb="6" eb="9">
      <t>コウオンソウ</t>
    </rPh>
    <phoneticPr fontId="1"/>
  </si>
  <si>
    <t>1月あたり・液体窒素</t>
    <rPh sb="1" eb="2">
      <t>ツキ</t>
    </rPh>
    <rPh sb="6" eb="10">
      <t>エキタイチッソ</t>
    </rPh>
    <phoneticPr fontId="1"/>
  </si>
  <si>
    <t>1月あたり・その他（依頼者との協議による）</t>
    <rPh sb="1" eb="2">
      <t>ツキ</t>
    </rPh>
    <rPh sb="8" eb="9">
      <t>タ</t>
    </rPh>
    <phoneticPr fontId="1"/>
  </si>
  <si>
    <t>1月あたり・種類数1～15</t>
    <rPh sb="1" eb="2">
      <t>ツキ</t>
    </rPh>
    <rPh sb="6" eb="9">
      <t>シュルイスウ</t>
    </rPh>
    <phoneticPr fontId="1"/>
  </si>
  <si>
    <t>1月あたり・種類数16～30</t>
    <rPh sb="1" eb="2">
      <t>ツキ</t>
    </rPh>
    <phoneticPr fontId="1"/>
  </si>
  <si>
    <t>1月あたり・種類数31～</t>
    <rPh sb="1" eb="2">
      <t>ツキ</t>
    </rPh>
    <phoneticPr fontId="1"/>
  </si>
  <si>
    <t>契約1件あたり・翌年度以降継続時</t>
    <rPh sb="0" eb="2">
      <t>ケイヤク</t>
    </rPh>
    <rPh sb="3" eb="4">
      <t>ケン</t>
    </rPh>
    <phoneticPr fontId="1"/>
  </si>
  <si>
    <t>1契約あたり・治験薬等の管理ファイル作成費</t>
    <rPh sb="1" eb="3">
      <t>ケイヤク</t>
    </rPh>
    <rPh sb="7" eb="11">
      <t>チケンヤクトウ</t>
    </rPh>
    <rPh sb="12" eb="14">
      <t>カンリ</t>
    </rPh>
    <rPh sb="18" eb="21">
      <t>サクセイヒ</t>
    </rPh>
    <phoneticPr fontId="1"/>
  </si>
  <si>
    <t>1日あたり・モニタリング経費</t>
    <rPh sb="1" eb="2">
      <t>ニチ</t>
    </rPh>
    <rPh sb="12" eb="14">
      <t>ケイヒ</t>
    </rPh>
    <phoneticPr fontId="1"/>
  </si>
  <si>
    <t>1日あたり・監査経費</t>
    <rPh sb="1" eb="2">
      <t>ニチ</t>
    </rPh>
    <rPh sb="6" eb="10">
      <t>カンサケイヒ</t>
    </rPh>
    <phoneticPr fontId="1"/>
  </si>
  <si>
    <t>治験等経費算出内訳書</t>
    <rPh sb="0" eb="3">
      <t>チケントウ</t>
    </rPh>
    <phoneticPr fontId="1"/>
  </si>
  <si>
    <t>治験等経費算出内訳書</t>
    <phoneticPr fontId="1"/>
  </si>
  <si>
    <t>1回あたり・【払い出し】注射（調製あり）</t>
    <rPh sb="1" eb="2">
      <t>カイ</t>
    </rPh>
    <rPh sb="15" eb="17">
      <t>チョウセイ</t>
    </rPh>
    <phoneticPr fontId="1"/>
  </si>
  <si>
    <t>1月あたり・CRC単一グループ体制</t>
    <rPh sb="1" eb="2">
      <t>ツキ</t>
    </rPh>
    <phoneticPr fontId="1"/>
  </si>
  <si>
    <t>1月あたり・CRC複数グループ体制</t>
    <rPh sb="1" eb="2">
      <t>ツキ</t>
    </rPh>
    <phoneticPr fontId="1"/>
  </si>
  <si>
    <t>1契約あたり・通常開催以外、終了報告時、IRB審査後の事務手続き（当院以外のIRBで審査した場合）</t>
    <rPh sb="7" eb="13">
      <t>ツウジョウカイサイイガイ</t>
    </rPh>
    <rPh sb="14" eb="19">
      <t>シュウリョウホウコクジ</t>
    </rPh>
    <phoneticPr fontId="1"/>
  </si>
  <si>
    <t>1月あたり（GCP省令が定める期間を除く）</t>
    <rPh sb="1" eb="2">
      <t>ツキ</t>
    </rPh>
    <phoneticPr fontId="1"/>
  </si>
  <si>
    <t>1visitあたり・初回投与以外のvisit</t>
    <rPh sb="12" eb="14">
      <t>トウヨ</t>
    </rPh>
    <phoneticPr fontId="1"/>
  </si>
  <si>
    <t>２．症例単位</t>
    <rPh sb="2" eb="4">
      <t>ショウレイ</t>
    </rPh>
    <rPh sb="4" eb="6">
      <t>タンイ</t>
    </rPh>
    <phoneticPr fontId="1"/>
  </si>
  <si>
    <t>○○科</t>
    <rPh sb="2" eb="3">
      <t>カ</t>
    </rPh>
    <phoneticPr fontId="1"/>
  </si>
  <si>
    <t>△△会社</t>
    <rPh sb="2" eb="4">
      <t>カイシャ</t>
    </rPh>
    <phoneticPr fontId="1"/>
  </si>
  <si>
    <t>・・・・・・・・・・・・・試験</t>
    <rPh sb="13" eb="15">
      <t>シケン</t>
    </rPh>
    <phoneticPr fontId="1"/>
  </si>
  <si>
    <t>２例</t>
    <rPh sb="1" eb="2">
      <t>レイ</t>
    </rPh>
    <phoneticPr fontId="1"/>
  </si>
  <si>
    <r>
      <t>1月あたり・CRC単一グループ</t>
    </r>
    <r>
      <rPr>
        <strike/>
        <sz val="9"/>
        <rFont val="ＭＳ Ｐゴシック"/>
        <family val="3"/>
        <charset val="128"/>
      </rPr>
      <t>群</t>
    </r>
    <r>
      <rPr>
        <sz val="9"/>
        <rFont val="ＭＳ Ｐゴシック"/>
        <family val="3"/>
        <charset val="128"/>
      </rPr>
      <t>体制</t>
    </r>
    <rPh sb="1" eb="2">
      <t>ツキ</t>
    </rPh>
    <rPh sb="10" eb="11">
      <t>イチ</t>
    </rPh>
    <phoneticPr fontId="1"/>
  </si>
  <si>
    <t>1月あたり・CRC二重盲検体制　　※複数グループ体制の場合はこちら</t>
    <rPh sb="1" eb="2">
      <t>ツキ</t>
    </rPh>
    <rPh sb="9" eb="13">
      <t>ニジュウモウケン</t>
    </rPh>
    <rPh sb="27" eb="29">
      <t>バアイ</t>
    </rPh>
    <phoneticPr fontId="1"/>
  </si>
  <si>
    <t>1契約あたり・通常開催以外、終了報告時　※外部IRB事務手続き含む</t>
    <rPh sb="7" eb="13">
      <t>ツウジョウカイサイイガイ</t>
    </rPh>
    <rPh sb="14" eb="19">
      <t>シュウリョウホウコクジ</t>
    </rPh>
    <rPh sb="21" eb="23">
      <t>ガイブ</t>
    </rPh>
    <rPh sb="26" eb="30">
      <t>ジムテツヅ</t>
    </rPh>
    <rPh sb="31" eb="32">
      <t>フク</t>
    </rPh>
    <phoneticPr fontId="1"/>
  </si>
  <si>
    <t>1月あたり（GCP省令が定める期間を除く）</t>
    <rPh sb="1" eb="2">
      <t>ツキ</t>
    </rPh>
    <rPh sb="9" eb="11">
      <t>ショウレイ</t>
    </rPh>
    <rPh sb="12" eb="13">
      <t>サダ</t>
    </rPh>
    <rPh sb="15" eb="17">
      <t>キカン</t>
    </rPh>
    <rPh sb="18" eb="19">
      <t>ノゾ</t>
    </rPh>
    <phoneticPr fontId="1"/>
  </si>
  <si>
    <t>事務局確認</t>
    <rPh sb="0" eb="3">
      <t>ジムキョク</t>
    </rPh>
    <rPh sb="3" eb="5">
      <t>カクニン</t>
    </rPh>
    <phoneticPr fontId="1"/>
  </si>
  <si>
    <t>CRC部門確認</t>
    <rPh sb="3" eb="5">
      <t>ブモン</t>
    </rPh>
    <rPh sb="5" eb="7">
      <t>カクニン</t>
    </rPh>
    <phoneticPr fontId="1"/>
  </si>
  <si>
    <t>治験薬管理部門
確認</t>
    <rPh sb="0" eb="3">
      <t>チケンヤク</t>
    </rPh>
    <rPh sb="3" eb="5">
      <t>カンリ</t>
    </rPh>
    <rPh sb="5" eb="7">
      <t>ブモン</t>
    </rPh>
    <rPh sb="8" eb="10">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</si>
</sst>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quot;円&quot;\ "/>
  </numFmts>
  <fonts count="12" x14ac:knownFonts="1">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16"/>
      <name val="ＭＳ Ｐゴシック"/>
      <family val="3"/>
      <charset val="128"/>
    </font>
    <font>
      <b/>
      <sz val="9"/>
      <name val="ＭＳ Ｐゴシック"/>
      <family val="3"/>
      <charset val="128"/>
    </font>
    <font>
      <sz val="10"/>
      <name val="ＭＳ ゴシック"/>
      <family val="3"/>
      <charset val="128"/>
    </font>
    <font>
      <sz val="9"/>
      <name val="ＭＳ ゴシック"/>
      <family val="3"/>
      <charset val="128"/>
    </font>
    <font>
      <b/>
      <sz val="14"/>
      <name val="ＭＳ Ｐゴシック"/>
      <family val="3"/>
      <charset val="128"/>
    </font>
    <font>
      <sz val="9"/>
      <color rgb="FFFF0000"/>
      <name val="ＭＳ Ｐゴシック"/>
      <family val="3"/>
      <charset val="128"/>
    </font>
    <font>
      <strike/>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2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center"/>
    </xf>
    <xf numFmtId="177" fontId="6" fillId="0" borderId="0" xfId="0" applyNumberFormat="1" applyFont="1">
      <alignment vertical="center"/>
    </xf>
    <xf numFmtId="0" fontId="6" fillId="0" borderId="0" xfId="0" applyFont="1" applyAlignment="1">
      <alignment horizontal="center" vertical="center" wrapText="1"/>
    </xf>
    <xf numFmtId="178" fontId="6" fillId="0" borderId="0" xfId="0" applyNumberFormat="1" applyFont="1" applyAlignment="1">
      <alignment horizontal="right" vertical="center"/>
    </xf>
    <xf numFmtId="0" fontId="2" fillId="0" borderId="0" xfId="0" applyFont="1" applyAlignment="1">
      <alignment horizontal="right" vertical="center"/>
    </xf>
    <xf numFmtId="177" fontId="2" fillId="0" borderId="0" xfId="0" applyNumberFormat="1" applyFont="1">
      <alignment vertical="center"/>
    </xf>
    <xf numFmtId="0" fontId="4" fillId="0" borderId="0" xfId="0" applyFont="1">
      <alignment vertical="center"/>
    </xf>
    <xf numFmtId="177" fontId="4" fillId="0" borderId="0" xfId="0" applyNumberFormat="1" applyFont="1">
      <alignment vertical="center"/>
    </xf>
    <xf numFmtId="178" fontId="2" fillId="0" borderId="0" xfId="0" applyNumberFormat="1" applyFont="1" applyAlignment="1">
      <alignment horizontal="righ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lignment vertical="center"/>
    </xf>
    <xf numFmtId="176" fontId="4" fillId="0" borderId="3" xfId="0" applyNumberFormat="1" applyFont="1" applyBorder="1">
      <alignment vertical="center"/>
    </xf>
    <xf numFmtId="0" fontId="4" fillId="0" borderId="1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0" xfId="0" applyFont="1">
      <alignment vertical="center"/>
    </xf>
    <xf numFmtId="0" fontId="4" fillId="0" borderId="2" xfId="0" applyFont="1" applyBorder="1">
      <alignment vertical="center"/>
    </xf>
    <xf numFmtId="0" fontId="4" fillId="0" borderId="10" xfId="0" applyFont="1" applyBorder="1">
      <alignment vertical="center"/>
    </xf>
    <xf numFmtId="0" fontId="4" fillId="0" borderId="1" xfId="0" applyFont="1" applyBorder="1">
      <alignment vertical="center"/>
    </xf>
    <xf numFmtId="176" fontId="4" fillId="0" borderId="3" xfId="0" applyNumberFormat="1" applyFont="1" applyBorder="1">
      <alignment vertical="center"/>
    </xf>
    <xf numFmtId="0" fontId="6" fillId="0" borderId="0" xfId="0" applyFont="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7" fillId="0" borderId="0" xfId="0" applyFont="1" applyAlignment="1"/>
    <xf numFmtId="0" fontId="4" fillId="0" borderId="4" xfId="0" applyFont="1" applyFill="1" applyBorder="1">
      <alignment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lignment vertical="center"/>
    </xf>
    <xf numFmtId="0" fontId="2" fillId="0" borderId="0" xfId="0" applyFont="1" applyAlignment="1">
      <alignment horizontal="center" vertical="center" wrapText="1"/>
    </xf>
    <xf numFmtId="0" fontId="4" fillId="0" borderId="0" xfId="0" applyFont="1">
      <alignment vertical="center"/>
    </xf>
    <xf numFmtId="0" fontId="6" fillId="0" borderId="0" xfId="0" applyFont="1">
      <alignment vertical="center"/>
    </xf>
    <xf numFmtId="0" fontId="4" fillId="0" borderId="3"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lignment vertical="center"/>
    </xf>
    <xf numFmtId="0" fontId="4" fillId="0" borderId="4" xfId="0" applyFont="1" applyBorder="1">
      <alignment vertical="center"/>
    </xf>
    <xf numFmtId="0" fontId="6" fillId="0" borderId="0" xfId="0" applyFont="1">
      <alignment vertical="center"/>
    </xf>
    <xf numFmtId="176" fontId="4" fillId="0" borderId="3" xfId="0" applyNumberFormat="1" applyFont="1" applyBorder="1">
      <alignment vertical="center"/>
    </xf>
    <xf numFmtId="0" fontId="2" fillId="0" borderId="0" xfId="0" applyFont="1" applyAlignment="1">
      <alignment horizontal="left" vertical="center"/>
    </xf>
    <xf numFmtId="0" fontId="6" fillId="0" borderId="2" xfId="0" applyFont="1" applyBorder="1" applyAlignment="1">
      <alignment horizontal="center" vertical="center" wrapText="1"/>
    </xf>
    <xf numFmtId="0" fontId="6" fillId="0" borderId="2" xfId="0" applyFont="1" applyBorder="1">
      <alignment vertical="center"/>
    </xf>
    <xf numFmtId="178" fontId="6" fillId="0" borderId="2" xfId="0" applyNumberFormat="1" applyFont="1" applyBorder="1" applyAlignment="1">
      <alignment horizontal="right" vertical="center"/>
    </xf>
    <xf numFmtId="177" fontId="6" fillId="0" borderId="2" xfId="0" applyNumberFormat="1" applyFont="1" applyBorder="1">
      <alignment vertical="center"/>
    </xf>
    <xf numFmtId="0" fontId="6" fillId="0" borderId="0" xfId="0" applyFont="1" applyBorder="1" applyAlignment="1">
      <alignment horizontal="center" vertical="center" wrapText="1"/>
    </xf>
    <xf numFmtId="0" fontId="6" fillId="0" borderId="0" xfId="0" applyFont="1" applyBorder="1">
      <alignment vertical="center"/>
    </xf>
    <xf numFmtId="0" fontId="6" fillId="0" borderId="0" xfId="0" applyFont="1" applyBorder="1" applyAlignment="1">
      <alignment horizontal="right" vertical="center"/>
    </xf>
    <xf numFmtId="177" fontId="6" fillId="0" borderId="0" xfId="0" applyNumberFormat="1" applyFont="1" applyBorder="1">
      <alignment vertical="center"/>
    </xf>
    <xf numFmtId="178" fontId="6" fillId="0" borderId="14" xfId="0" applyNumberFormat="1" applyFont="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177" fontId="3" fillId="0" borderId="0" xfId="0" applyNumberFormat="1" applyFont="1">
      <alignment vertical="center"/>
    </xf>
    <xf numFmtId="178" fontId="2" fillId="0" borderId="0" xfId="0" applyNumberFormat="1" applyFont="1" applyBorder="1" applyAlignment="1">
      <alignment horizontal="right" vertical="center"/>
    </xf>
    <xf numFmtId="0" fontId="4" fillId="0" borderId="3" xfId="0" applyFont="1" applyBorder="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7" xfId="0"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lignment vertical="center"/>
    </xf>
    <xf numFmtId="0" fontId="5" fillId="0" borderId="0" xfId="0" applyFont="1" applyAlignment="1">
      <alignment horizontal="center" vertical="center"/>
    </xf>
    <xf numFmtId="178" fontId="6" fillId="0" borderId="0" xfId="0" applyNumberFormat="1" applyFont="1" applyBorder="1" applyAlignment="1">
      <alignment horizontal="center" vertical="center"/>
    </xf>
    <xf numFmtId="177" fontId="6" fillId="0" borderId="0" xfId="0" applyNumberFormat="1" applyFont="1" applyFill="1">
      <alignment vertical="center"/>
    </xf>
    <xf numFmtId="0" fontId="2" fillId="0" borderId="0" xfId="0" applyFont="1" applyAlignment="1">
      <alignment vertical="center" wrapText="1"/>
    </xf>
    <xf numFmtId="0" fontId="2" fillId="0" borderId="0" xfId="0" applyFont="1" applyAlignment="1">
      <alignment vertical="center"/>
    </xf>
    <xf numFmtId="0" fontId="4" fillId="0" borderId="0" xfId="0" applyFont="1" applyAlignment="1">
      <alignment vertical="center"/>
    </xf>
    <xf numFmtId="0" fontId="4" fillId="0" borderId="3" xfId="0" applyFont="1" applyBorder="1">
      <alignment vertical="center"/>
    </xf>
    <xf numFmtId="0" fontId="4" fillId="0" borderId="2" xfId="0" applyFont="1" applyBorder="1">
      <alignment vertical="center"/>
    </xf>
    <xf numFmtId="0" fontId="7" fillId="0" borderId="7" xfId="0" applyFont="1" applyBorder="1" applyAlignment="1">
      <alignment horizontal="center" vertical="center"/>
    </xf>
    <xf numFmtId="0" fontId="7" fillId="0" borderId="7" xfId="0" applyFont="1" applyBorder="1">
      <alignment vertical="center"/>
    </xf>
    <xf numFmtId="0" fontId="9" fillId="0" borderId="0" xfId="0" applyFont="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4" xfId="0" applyFont="1" applyBorder="1">
      <alignment vertical="center"/>
    </xf>
    <xf numFmtId="0" fontId="4" fillId="0" borderId="0" xfId="0" applyFont="1">
      <alignment vertical="center"/>
    </xf>
    <xf numFmtId="0" fontId="4" fillId="0" borderId="0" xfId="0" applyFont="1">
      <alignment vertical="center"/>
    </xf>
    <xf numFmtId="0" fontId="4" fillId="0" borderId="17" xfId="0" applyFont="1" applyFill="1" applyBorder="1">
      <alignment vertical="center"/>
    </xf>
    <xf numFmtId="0" fontId="4" fillId="0" borderId="18" xfId="0" applyFont="1" applyBorder="1">
      <alignment vertical="center"/>
    </xf>
    <xf numFmtId="176" fontId="4" fillId="0" borderId="18" xfId="0" applyNumberFormat="1" applyFont="1" applyBorder="1">
      <alignment vertical="center"/>
    </xf>
    <xf numFmtId="0" fontId="4" fillId="0" borderId="19" xfId="0" applyFont="1" applyBorder="1">
      <alignment vertical="center"/>
    </xf>
    <xf numFmtId="0" fontId="4" fillId="0" borderId="20" xfId="0" applyFont="1" applyFill="1" applyBorder="1">
      <alignment vertical="center"/>
    </xf>
    <xf numFmtId="0" fontId="4" fillId="0" borderId="21" xfId="0" applyFont="1" applyBorder="1">
      <alignment vertical="center"/>
    </xf>
    <xf numFmtId="176" fontId="4" fillId="0" borderId="21" xfId="0" applyNumberFormat="1" applyFont="1" applyBorder="1">
      <alignment vertical="center"/>
    </xf>
    <xf numFmtId="0" fontId="4" fillId="0" borderId="22" xfId="0" applyFont="1" applyBorder="1">
      <alignment vertical="center"/>
    </xf>
    <xf numFmtId="0" fontId="4" fillId="0" borderId="23" xfId="0" applyFont="1" applyFill="1" applyBorder="1">
      <alignment vertical="center"/>
    </xf>
    <xf numFmtId="0" fontId="4" fillId="0" borderId="24" xfId="0" applyFont="1" applyBorder="1">
      <alignment vertical="center"/>
    </xf>
    <xf numFmtId="176" fontId="4" fillId="0" borderId="24" xfId="0" applyNumberFormat="1" applyFont="1" applyBorder="1">
      <alignment vertical="center"/>
    </xf>
    <xf numFmtId="0" fontId="4" fillId="0" borderId="25" xfId="0" applyFont="1" applyBorder="1">
      <alignment vertical="center"/>
    </xf>
    <xf numFmtId="0" fontId="4" fillId="5" borderId="4" xfId="0" applyFont="1" applyFill="1" applyBorder="1">
      <alignment vertical="center"/>
    </xf>
    <xf numFmtId="0" fontId="4" fillId="5" borderId="3" xfId="0" applyFont="1" applyFill="1" applyBorder="1">
      <alignment vertical="center"/>
    </xf>
    <xf numFmtId="9" fontId="4" fillId="5" borderId="5" xfId="0" applyNumberFormat="1" applyFont="1" applyFill="1" applyBorder="1">
      <alignment vertical="center"/>
    </xf>
    <xf numFmtId="0" fontId="4" fillId="0" borderId="22" xfId="0" applyFont="1" applyBorder="1">
      <alignment vertical="center"/>
    </xf>
    <xf numFmtId="0" fontId="4" fillId="0" borderId="1" xfId="0" applyFont="1" applyBorder="1">
      <alignment vertical="center"/>
    </xf>
    <xf numFmtId="0" fontId="4" fillId="0" borderId="10" xfId="0" applyFont="1" applyBorder="1">
      <alignment vertical="center"/>
    </xf>
    <xf numFmtId="0" fontId="4" fillId="0" borderId="5" xfId="0" applyFont="1" applyBorder="1">
      <alignment vertical="center"/>
    </xf>
    <xf numFmtId="0" fontId="4" fillId="0" borderId="25" xfId="0" applyFont="1" applyBorder="1">
      <alignment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19" xfId="0" applyFont="1" applyBorder="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4" fillId="5" borderId="4" xfId="0" applyFont="1" applyFill="1" applyBorder="1">
      <alignment vertical="center"/>
    </xf>
    <xf numFmtId="0" fontId="4" fillId="5" borderId="3"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lignment vertical="center"/>
    </xf>
    <xf numFmtId="0" fontId="4" fillId="0" borderId="2" xfId="0" applyFont="1" applyBorder="1">
      <alignment vertical="center"/>
    </xf>
    <xf numFmtId="0" fontId="4" fillId="0" borderId="4" xfId="0" applyFont="1" applyBorder="1">
      <alignment vertical="center"/>
    </xf>
    <xf numFmtId="0" fontId="4" fillId="0" borderId="3" xfId="0" applyFont="1" applyBorder="1">
      <alignment vertical="center"/>
    </xf>
    <xf numFmtId="0" fontId="4" fillId="0" borderId="18" xfId="0" applyFont="1" applyBorder="1">
      <alignment vertical="center"/>
    </xf>
    <xf numFmtId="0" fontId="5" fillId="0" borderId="0" xfId="0" applyFont="1" applyAlignment="1">
      <alignment horizontal="center" vertical="center"/>
    </xf>
    <xf numFmtId="0" fontId="9" fillId="0" borderId="0" xfId="0" applyFont="1" applyAlignment="1">
      <alignment horizontal="center" vertical="center"/>
    </xf>
    <xf numFmtId="177" fontId="4" fillId="0" borderId="23" xfId="0" applyNumberFormat="1" applyFont="1" applyBorder="1">
      <alignment vertical="center"/>
    </xf>
    <xf numFmtId="177" fontId="4" fillId="0" borderId="24" xfId="0" applyNumberFormat="1" applyFont="1" applyBorder="1">
      <alignment vertical="center"/>
    </xf>
    <xf numFmtId="0" fontId="4" fillId="0" borderId="25" xfId="0" applyFont="1" applyBorder="1">
      <alignment vertical="center"/>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4" borderId="23" xfId="0" applyFont="1" applyFill="1" applyBorder="1" applyAlignment="1">
      <alignment horizontal="right" vertical="center"/>
    </xf>
    <xf numFmtId="0" fontId="4" fillId="4" borderId="25" xfId="0" applyFont="1" applyFill="1" applyBorder="1" applyAlignment="1">
      <alignment horizontal="right"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177" fontId="4" fillId="4" borderId="4" xfId="0" applyNumberFormat="1" applyFont="1" applyFill="1" applyBorder="1">
      <alignment vertical="center"/>
    </xf>
    <xf numFmtId="177" fontId="4" fillId="4" borderId="3" xfId="0" applyNumberFormat="1" applyFont="1" applyFill="1" applyBorder="1">
      <alignment vertical="center"/>
    </xf>
    <xf numFmtId="0" fontId="4" fillId="4" borderId="4" xfId="0" applyFont="1" applyFill="1" applyBorder="1" applyAlignment="1">
      <alignment horizontal="right" vertical="center"/>
    </xf>
    <xf numFmtId="0" fontId="4" fillId="4" borderId="5" xfId="0" applyFont="1" applyFill="1" applyBorder="1" applyAlignment="1">
      <alignment horizontal="right" vertical="center"/>
    </xf>
    <xf numFmtId="177" fontId="4" fillId="0" borderId="4" xfId="0" applyNumberFormat="1" applyFont="1" applyBorder="1">
      <alignment vertical="center"/>
    </xf>
    <xf numFmtId="177" fontId="4" fillId="0" borderId="3" xfId="0" applyNumberFormat="1" applyFont="1" applyBorder="1">
      <alignment vertical="center"/>
    </xf>
    <xf numFmtId="177" fontId="4" fillId="0" borderId="9" xfId="0" applyNumberFormat="1" applyFont="1" applyBorder="1">
      <alignment vertical="center"/>
    </xf>
    <xf numFmtId="177" fontId="4" fillId="0" borderId="2" xfId="0" applyNumberFormat="1" applyFont="1" applyBorder="1">
      <alignment vertical="center"/>
    </xf>
    <xf numFmtId="0" fontId="4" fillId="0" borderId="10" xfId="0" applyFont="1" applyBorder="1">
      <alignment vertical="center"/>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177" fontId="4" fillId="0" borderId="17" xfId="0" applyNumberFormat="1" applyFont="1" applyBorder="1">
      <alignment vertical="center"/>
    </xf>
    <xf numFmtId="177" fontId="4" fillId="0" borderId="18" xfId="0" applyNumberFormat="1" applyFont="1" applyBorder="1">
      <alignment vertical="center"/>
    </xf>
    <xf numFmtId="0" fontId="4" fillId="0" borderId="19" xfId="0" applyFont="1" applyBorder="1">
      <alignment vertical="center"/>
    </xf>
    <xf numFmtId="177" fontId="4" fillId="0" borderId="20" xfId="0" applyNumberFormat="1" applyFont="1" applyBorder="1">
      <alignment vertical="center"/>
    </xf>
    <xf numFmtId="177" fontId="4" fillId="0" borderId="21" xfId="0" applyNumberFormat="1" applyFont="1" applyBorder="1">
      <alignment vertical="center"/>
    </xf>
    <xf numFmtId="0" fontId="4" fillId="0" borderId="22" xfId="0" applyFont="1" applyBorder="1">
      <alignment vertical="center"/>
    </xf>
    <xf numFmtId="0" fontId="4" fillId="5" borderId="4" xfId="0" applyFont="1" applyFill="1" applyBorder="1">
      <alignment vertical="center"/>
    </xf>
    <xf numFmtId="0" fontId="4" fillId="5" borderId="3" xfId="0" applyFont="1" applyFill="1" applyBorder="1">
      <alignment vertical="center"/>
    </xf>
    <xf numFmtId="0" fontId="4" fillId="5" borderId="5" xfId="0" applyFont="1" applyFill="1" applyBorder="1">
      <alignment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0" fontId="4" fillId="0" borderId="1" xfId="0" applyFont="1" applyBorder="1">
      <alignment vertical="center"/>
    </xf>
    <xf numFmtId="0" fontId="4" fillId="4" borderId="17" xfId="0" applyFont="1" applyFill="1" applyBorder="1" applyAlignment="1">
      <alignment horizontal="right" vertical="center"/>
    </xf>
    <xf numFmtId="0" fontId="4" fillId="4" borderId="19" xfId="0" applyFont="1" applyFill="1" applyBorder="1"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4" fillId="5" borderId="1" xfId="0" applyFont="1" applyFill="1" applyBorder="1">
      <alignment vertical="center"/>
    </xf>
    <xf numFmtId="0" fontId="4" fillId="0" borderId="15" xfId="0" applyFont="1" applyBorder="1">
      <alignment vertical="center"/>
    </xf>
    <xf numFmtId="0" fontId="4" fillId="0" borderId="0" xfId="0" applyFont="1">
      <alignment vertical="center"/>
    </xf>
    <xf numFmtId="0" fontId="4" fillId="0" borderId="16" xfId="0" applyFont="1" applyBorder="1">
      <alignment vertical="center"/>
    </xf>
    <xf numFmtId="0" fontId="4" fillId="0" borderId="9" xfId="0" applyFont="1" applyBorder="1">
      <alignment vertical="center"/>
    </xf>
    <xf numFmtId="0" fontId="4" fillId="0" borderId="2" xfId="0" applyFont="1" applyBorder="1">
      <alignment vertical="center"/>
    </xf>
    <xf numFmtId="0" fontId="4" fillId="0" borderId="1" xfId="0" applyFont="1" applyBorder="1" applyAlignment="1">
      <alignment vertical="center" wrapText="1"/>
    </xf>
    <xf numFmtId="0" fontId="6" fillId="0" borderId="4" xfId="0" applyFont="1" applyBorder="1">
      <alignment vertical="center"/>
    </xf>
    <xf numFmtId="0" fontId="4" fillId="3" borderId="1" xfId="0" applyFont="1" applyFill="1" applyBorder="1">
      <alignment vertical="center"/>
    </xf>
    <xf numFmtId="176" fontId="4" fillId="0" borderId="1" xfId="0" applyNumberFormat="1" applyFont="1" applyBorder="1">
      <alignment vertical="center"/>
    </xf>
    <xf numFmtId="176" fontId="4" fillId="0" borderId="1" xfId="0" applyNumberFormat="1" applyFont="1" applyBorder="1" applyAlignment="1">
      <alignment horizontal="righ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Border="1">
      <alignment vertical="center"/>
    </xf>
    <xf numFmtId="178" fontId="3" fillId="0" borderId="11" xfId="0" applyNumberFormat="1" applyFont="1" applyBorder="1" applyAlignment="1">
      <alignment horizontal="right" vertical="center"/>
    </xf>
    <xf numFmtId="178" fontId="3" fillId="0" borderId="12" xfId="0" applyNumberFormat="1" applyFont="1" applyBorder="1" applyAlignment="1">
      <alignment horizontal="right" vertical="center"/>
    </xf>
    <xf numFmtId="178" fontId="3" fillId="0" borderId="13" xfId="0" applyNumberFormat="1" applyFont="1" applyBorder="1" applyAlignment="1">
      <alignment horizontal="right" vertical="center"/>
    </xf>
    <xf numFmtId="178" fontId="2" fillId="0" borderId="11"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13" xfId="0" applyNumberFormat="1" applyFont="1" applyBorder="1" applyAlignment="1">
      <alignment horizontal="right" vertical="center"/>
    </xf>
    <xf numFmtId="0" fontId="4" fillId="0" borderId="18" xfId="0" applyFont="1" applyBorder="1">
      <alignment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0" xfId="0" applyFont="1" applyFill="1" applyBorder="1" applyAlignment="1">
      <alignment horizontal="right" vertical="center"/>
    </xf>
    <xf numFmtId="0" fontId="4" fillId="4" borderId="22" xfId="0" applyFont="1" applyFill="1" applyBorder="1" applyAlignment="1">
      <alignment horizontal="righ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5" borderId="4" xfId="0" applyFont="1" applyFill="1" applyBorder="1" applyAlignment="1">
      <alignment horizontal="left" vertical="center"/>
    </xf>
    <xf numFmtId="0" fontId="4" fillId="5" borderId="3" xfId="0" applyFont="1" applyFill="1" applyBorder="1" applyAlignment="1">
      <alignment horizontal="left" vertical="center"/>
    </xf>
    <xf numFmtId="0" fontId="4" fillId="5" borderId="5" xfId="0" applyFont="1" applyFill="1" applyBorder="1" applyAlignment="1">
      <alignment horizontal="left"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177" fontId="4" fillId="2" borderId="4" xfId="0" applyNumberFormat="1" applyFont="1" applyFill="1" applyBorder="1" applyAlignment="1">
      <alignment horizontal="right" vertical="center"/>
    </xf>
    <xf numFmtId="177" fontId="4" fillId="2" borderId="3" xfId="0" applyNumberFormat="1" applyFont="1" applyFill="1" applyBorder="1" applyAlignment="1">
      <alignment horizontal="right" vertical="center"/>
    </xf>
    <xf numFmtId="177" fontId="4" fillId="2" borderId="5" xfId="0" applyNumberFormat="1" applyFont="1" applyFill="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4" fillId="2" borderId="4" xfId="0" applyNumberFormat="1" applyFont="1" applyFill="1" applyBorder="1">
      <alignment vertical="center"/>
    </xf>
    <xf numFmtId="176" fontId="4" fillId="2" borderId="3" xfId="0" applyNumberFormat="1" applyFont="1" applyFill="1" applyBorder="1">
      <alignment vertical="center"/>
    </xf>
    <xf numFmtId="176" fontId="4" fillId="2" borderId="5" xfId="0" applyNumberFormat="1" applyFont="1" applyFill="1" applyBorder="1">
      <alignment vertical="center"/>
    </xf>
    <xf numFmtId="0" fontId="6" fillId="0" borderId="3" xfId="0" applyFont="1" applyBorder="1">
      <alignment vertical="center"/>
    </xf>
    <xf numFmtId="0" fontId="6" fillId="0" borderId="5" xfId="0" applyFont="1" applyBorder="1">
      <alignment vertical="center"/>
    </xf>
    <xf numFmtId="178" fontId="2" fillId="2" borderId="11" xfId="0" applyNumberFormat="1" applyFont="1" applyFill="1" applyBorder="1" applyAlignment="1">
      <alignment horizontal="right" vertical="center"/>
    </xf>
    <xf numFmtId="178" fontId="2" fillId="2" borderId="12" xfId="0" applyNumberFormat="1" applyFont="1" applyFill="1" applyBorder="1" applyAlignment="1">
      <alignment horizontal="right" vertical="center"/>
    </xf>
    <xf numFmtId="178" fontId="2" fillId="2" borderId="13" xfId="0" applyNumberFormat="1" applyFont="1" applyFill="1" applyBorder="1" applyAlignment="1">
      <alignment horizontal="right"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horizontal="center" vertical="center"/>
    </xf>
    <xf numFmtId="0" fontId="8" fillId="0" borderId="1" xfId="0" applyFont="1" applyBorder="1" applyAlignment="1">
      <alignment horizontal="left"/>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4" fillId="0" borderId="1" xfId="0" applyFont="1" applyBorder="1" applyAlignment="1">
      <alignment horizontal="lef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5"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4" borderId="4" xfId="0" applyFont="1" applyFill="1" applyBorder="1" applyAlignment="1">
      <alignment horizontal="right" vertical="center"/>
    </xf>
    <xf numFmtId="0" fontId="10" fillId="4" borderId="5" xfId="0" applyFont="1" applyFill="1" applyBorder="1" applyAlignment="1">
      <alignment horizontal="right" vertical="center"/>
    </xf>
    <xf numFmtId="0" fontId="10" fillId="4" borderId="17" xfId="0" applyFont="1" applyFill="1" applyBorder="1" applyAlignment="1">
      <alignment horizontal="right" vertical="center"/>
    </xf>
    <xf numFmtId="0" fontId="10" fillId="4" borderId="19" xfId="0" applyFont="1" applyFill="1" applyBorder="1" applyAlignment="1">
      <alignment horizontal="right" vertical="center"/>
    </xf>
    <xf numFmtId="0" fontId="10" fillId="4" borderId="20" xfId="0" applyFont="1" applyFill="1" applyBorder="1" applyAlignment="1">
      <alignment horizontal="right" vertical="center"/>
    </xf>
    <xf numFmtId="0" fontId="10" fillId="4" borderId="22" xfId="0" applyFont="1" applyFill="1" applyBorder="1" applyAlignment="1">
      <alignment horizontal="right" vertical="center"/>
    </xf>
    <xf numFmtId="0" fontId="10" fillId="4" borderId="23" xfId="0" applyFont="1" applyFill="1" applyBorder="1" applyAlignment="1">
      <alignment horizontal="right" vertical="center"/>
    </xf>
    <xf numFmtId="0" fontId="10" fillId="4" borderId="25" xfId="0" applyFont="1" applyFill="1" applyBorder="1" applyAlignment="1">
      <alignment horizontal="right" vertical="center"/>
    </xf>
    <xf numFmtId="0" fontId="4" fillId="0" borderId="17" xfId="0" applyFont="1" applyBorder="1">
      <alignment vertical="center"/>
    </xf>
    <xf numFmtId="0" fontId="4" fillId="0" borderId="23" xfId="0" applyFont="1" applyBorder="1">
      <alignment vertical="center"/>
    </xf>
    <xf numFmtId="0" fontId="4" fillId="0" borderId="20" xfId="0" applyFont="1" applyBorder="1">
      <alignment vertical="center"/>
    </xf>
    <xf numFmtId="0" fontId="10" fillId="3" borderId="1" xfId="0" applyFont="1" applyFill="1" applyBorder="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178" fontId="6" fillId="0" borderId="0" xfId="0" applyNumberFormat="1" applyFont="1" applyAlignment="1">
      <alignment horizontal="center" vertical="center"/>
    </xf>
    <xf numFmtId="0" fontId="4" fillId="0" borderId="0" xfId="0" applyFont="1" applyAlignment="1">
      <alignment horizontal="center" vertical="center" textRotation="255"/>
    </xf>
    <xf numFmtId="0" fontId="4" fillId="0" borderId="0" xfId="0" applyFont="1" applyAlignment="1">
      <alignment horizontal="center" vertical="center" textRotation="255" wrapText="1"/>
    </xf>
    <xf numFmtId="0" fontId="4"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16443</xdr:colOff>
      <xdr:row>5</xdr:row>
      <xdr:rowOff>17307</xdr:rowOff>
    </xdr:from>
    <xdr:to>
      <xdr:col>34</xdr:col>
      <xdr:colOff>422413</xdr:colOff>
      <xdr:row>7</xdr:row>
      <xdr:rowOff>223631</xdr:rowOff>
    </xdr:to>
    <xdr:sp macro="" textlink="">
      <xdr:nvSpPr>
        <xdr:cNvPr id="2" name="正方形/長方形 1">
          <a:extLst>
            <a:ext uri="{FF2B5EF4-FFF2-40B4-BE49-F238E27FC236}">
              <a16:creationId xmlns:a16="http://schemas.microsoft.com/office/drawing/2014/main" id="{5C015019-B984-4F13-B63C-BB22E0223E85}"/>
            </a:ext>
          </a:extLst>
        </xdr:cNvPr>
        <xdr:cNvSpPr/>
      </xdr:nvSpPr>
      <xdr:spPr>
        <a:xfrm>
          <a:off x="8655618" y="779307"/>
          <a:ext cx="1263220" cy="596849"/>
        </a:xfrm>
        <a:prstGeom prst="rect">
          <a:avLst/>
        </a:prstGeom>
        <a:ln>
          <a:solidFill>
            <a:srgbClr val="FF0000"/>
          </a:solidFill>
        </a:ln>
      </xdr:spPr>
      <xdr:style>
        <a:lnRef idx="2">
          <a:schemeClr val="accent5"/>
        </a:lnRef>
        <a:fillRef idx="1">
          <a:schemeClr val="lt1"/>
        </a:fillRef>
        <a:effectRef idx="0">
          <a:schemeClr val="accent5"/>
        </a:effectRef>
        <a:fontRef idx="minor">
          <a:schemeClr val="dk1"/>
        </a:fontRef>
      </xdr:style>
      <xdr:txBody>
        <a:bodyPr wrap="square" rtlCol="0" anchor="ctr"/>
        <a:lstStyle/>
        <a:p>
          <a:pPr>
            <a:spcAft>
              <a:spcPts val="0"/>
            </a:spcAft>
          </a:pPr>
          <a:r>
            <a:rPr lang="ja-JP" sz="1100">
              <a:solidFill>
                <a:srgbClr val="000000"/>
              </a:solidFill>
              <a:effectLst/>
              <a:ea typeface="ＭＳ 明朝"/>
              <a:cs typeface="Times New Roman"/>
            </a:rPr>
            <a:t>事務局確認</a:t>
          </a:r>
          <a:endParaRPr lang="en-US" altLang="ja-JP" sz="1100">
            <a:solidFill>
              <a:srgbClr val="000000"/>
            </a:solidFill>
            <a:effectLst/>
            <a:ea typeface="ＭＳ 明朝"/>
            <a:cs typeface="Times New Roman"/>
          </a:endParaRPr>
        </a:p>
        <a:p>
          <a:pPr algn="ctr">
            <a:spcAft>
              <a:spcPts val="0"/>
            </a:spcAft>
          </a:pPr>
          <a:r>
            <a:rPr lang="ja-JP" sz="1100">
              <a:solidFill>
                <a:srgbClr val="000000"/>
              </a:solidFill>
              <a:effectLst/>
              <a:ea typeface="ＭＳ 明朝"/>
              <a:cs typeface="Times New Roman"/>
            </a:rPr>
            <a:t>　月</a:t>
          </a:r>
          <a:r>
            <a:rPr lang="ja-JP" altLang="en-US" sz="1100">
              <a:solidFill>
                <a:srgbClr val="000000"/>
              </a:solidFill>
              <a:effectLst/>
              <a:ea typeface="ＭＳ 明朝"/>
              <a:cs typeface="Times New Roman"/>
            </a:rPr>
            <a:t>　</a:t>
          </a:r>
          <a:r>
            <a:rPr lang="ja-JP" sz="1100">
              <a:solidFill>
                <a:srgbClr val="000000"/>
              </a:solidFill>
              <a:effectLst/>
              <a:ea typeface="ＭＳ 明朝"/>
              <a:cs typeface="Times New Roman"/>
            </a:rPr>
            <a:t>日</a:t>
          </a:r>
          <a:endParaRPr lang="ja-JP" sz="1200">
            <a:effectLst/>
            <a:latin typeface="ＭＳ Ｐゴシック"/>
            <a:cs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32</xdr:col>
          <xdr:colOff>95250</xdr:colOff>
          <xdr:row>16</xdr:row>
          <xdr:rowOff>123825</xdr:rowOff>
        </xdr:from>
        <xdr:to>
          <xdr:col>33</xdr:col>
          <xdr:colOff>152400</xdr:colOff>
          <xdr:row>17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3056086-C075-4E19-A8DB-02305614B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xdr:row>
          <xdr:rowOff>123825</xdr:rowOff>
        </xdr:from>
        <xdr:to>
          <xdr:col>33</xdr:col>
          <xdr:colOff>152400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99B9A6D1-2683-4836-9A7A-C0A25E826A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xdr:row>
          <xdr:rowOff>123825</xdr:rowOff>
        </xdr:from>
        <xdr:to>
          <xdr:col>33</xdr:col>
          <xdr:colOff>152400</xdr:colOff>
          <xdr:row>20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6C11828C-E3DA-4A85-BBF7-163D85046A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xdr:row>
          <xdr:rowOff>123825</xdr:rowOff>
        </xdr:from>
        <xdr:to>
          <xdr:col>33</xdr:col>
          <xdr:colOff>152400</xdr:colOff>
          <xdr:row>20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463E4023-ED94-4AB8-B943-AE69D6AFD7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xdr:row>
          <xdr:rowOff>123825</xdr:rowOff>
        </xdr:from>
        <xdr:to>
          <xdr:col>33</xdr:col>
          <xdr:colOff>152400</xdr:colOff>
          <xdr:row>17</xdr:row>
          <xdr:rowOff>295275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DCF96FD5-E8F1-4D1D-9B0B-EDBE09DA09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26</xdr:row>
          <xdr:rowOff>123825</xdr:rowOff>
        </xdr:from>
        <xdr:to>
          <xdr:col>33</xdr:col>
          <xdr:colOff>152400</xdr:colOff>
          <xdr:row>28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5D11468-7560-4E2F-B507-A4FB7D54C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44</xdr:row>
          <xdr:rowOff>123825</xdr:rowOff>
        </xdr:from>
        <xdr:to>
          <xdr:col>33</xdr:col>
          <xdr:colOff>152400</xdr:colOff>
          <xdr:row>46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5CF79704-F67E-482E-A5D2-7BB07C20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52</xdr:row>
          <xdr:rowOff>123825</xdr:rowOff>
        </xdr:from>
        <xdr:to>
          <xdr:col>33</xdr:col>
          <xdr:colOff>152400</xdr:colOff>
          <xdr:row>53</xdr:row>
          <xdr:rowOff>152400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8C9E3049-5577-4E65-940A-F11A150B1A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56</xdr:row>
          <xdr:rowOff>123825</xdr:rowOff>
        </xdr:from>
        <xdr:to>
          <xdr:col>33</xdr:col>
          <xdr:colOff>152400</xdr:colOff>
          <xdr:row>58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F7E3002D-AF1D-488F-907E-24E6F7FF0F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145</xdr:row>
          <xdr:rowOff>123825</xdr:rowOff>
        </xdr:from>
        <xdr:to>
          <xdr:col>33</xdr:col>
          <xdr:colOff>152400</xdr:colOff>
          <xdr:row>147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977EC577-7218-4D42-B29A-6B4D85C6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146</xdr:row>
          <xdr:rowOff>123825</xdr:rowOff>
        </xdr:from>
        <xdr:to>
          <xdr:col>33</xdr:col>
          <xdr:colOff>152400</xdr:colOff>
          <xdr:row>148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A2EF2997-E943-4740-81BE-818D5F7839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147</xdr:row>
          <xdr:rowOff>123825</xdr:rowOff>
        </xdr:from>
        <xdr:to>
          <xdr:col>33</xdr:col>
          <xdr:colOff>152400</xdr:colOff>
          <xdr:row>149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F34EB6A5-DF9A-4D60-9555-4E0CA54744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28</xdr:row>
          <xdr:rowOff>47625</xdr:rowOff>
        </xdr:from>
        <xdr:to>
          <xdr:col>34</xdr:col>
          <xdr:colOff>152400</xdr:colOff>
          <xdr:row>29</xdr:row>
          <xdr:rowOff>76200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576CEC74-ECA7-45F7-A24A-1B91629DE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31</xdr:row>
          <xdr:rowOff>104775</xdr:rowOff>
        </xdr:from>
        <xdr:to>
          <xdr:col>35</xdr:col>
          <xdr:colOff>152400</xdr:colOff>
          <xdr:row>32</xdr:row>
          <xdr:rowOff>142875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DBA71D7D-ECA8-4888-A449-65DC660B6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53</xdr:row>
          <xdr:rowOff>123825</xdr:rowOff>
        </xdr:from>
        <xdr:to>
          <xdr:col>35</xdr:col>
          <xdr:colOff>152400</xdr:colOff>
          <xdr:row>53</xdr:row>
          <xdr:rowOff>304800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32D2A9F8-572F-448E-8CE5-ED09DB94B3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55</xdr:row>
          <xdr:rowOff>123825</xdr:rowOff>
        </xdr:from>
        <xdr:to>
          <xdr:col>34</xdr:col>
          <xdr:colOff>152400</xdr:colOff>
          <xdr:row>57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700E3417-AC73-422D-884F-77ECFF2F0A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68</xdr:row>
          <xdr:rowOff>123825</xdr:rowOff>
        </xdr:from>
        <xdr:to>
          <xdr:col>34</xdr:col>
          <xdr:colOff>152400</xdr:colOff>
          <xdr:row>70</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C48426C4-32DB-4E8D-AD46-B7F0056F1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69</xdr:row>
          <xdr:rowOff>123825</xdr:rowOff>
        </xdr:from>
        <xdr:to>
          <xdr:col>34</xdr:col>
          <xdr:colOff>152400</xdr:colOff>
          <xdr:row>71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CCE482BA-4BBC-44EB-B421-6FA418EE0D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70</xdr:row>
          <xdr:rowOff>123825</xdr:rowOff>
        </xdr:from>
        <xdr:to>
          <xdr:col>34</xdr:col>
          <xdr:colOff>152400</xdr:colOff>
          <xdr:row>72</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5C96C4F8-2223-4EAB-B0C2-3CA10181D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71</xdr:row>
          <xdr:rowOff>123825</xdr:rowOff>
        </xdr:from>
        <xdr:to>
          <xdr:col>34</xdr:col>
          <xdr:colOff>152400</xdr:colOff>
          <xdr:row>73</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139ECC0A-A6B4-4612-A61C-F3245FD709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72</xdr:row>
          <xdr:rowOff>123825</xdr:rowOff>
        </xdr:from>
        <xdr:to>
          <xdr:col>34</xdr:col>
          <xdr:colOff>152400</xdr:colOff>
          <xdr:row>74</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EDB9B59F-74DB-4834-B336-BC6A24D97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73</xdr:row>
          <xdr:rowOff>123825</xdr:rowOff>
        </xdr:from>
        <xdr:to>
          <xdr:col>34</xdr:col>
          <xdr:colOff>152400</xdr:colOff>
          <xdr:row>75</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DA98E77-B249-489F-80A4-6817FD598E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82</xdr:row>
          <xdr:rowOff>123825</xdr:rowOff>
        </xdr:from>
        <xdr:to>
          <xdr:col>34</xdr:col>
          <xdr:colOff>152400</xdr:colOff>
          <xdr:row>84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79F7B045-CD27-4FA4-9E11-1971D6D2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83</xdr:row>
          <xdr:rowOff>123825</xdr:rowOff>
        </xdr:from>
        <xdr:to>
          <xdr:col>34</xdr:col>
          <xdr:colOff>152400</xdr:colOff>
          <xdr:row>85</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5FDCA46E-3985-4BA9-8D82-5F7C55966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88</xdr:row>
          <xdr:rowOff>133350</xdr:rowOff>
        </xdr:from>
        <xdr:to>
          <xdr:col>35</xdr:col>
          <xdr:colOff>152400</xdr:colOff>
          <xdr:row>90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47D7B94D-13C5-4317-9A87-C5D56F19A3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91</xdr:row>
          <xdr:rowOff>123825</xdr:rowOff>
        </xdr:from>
        <xdr:to>
          <xdr:col>35</xdr:col>
          <xdr:colOff>152400</xdr:colOff>
          <xdr:row>93</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89E02866-88F2-4C6D-8DD5-C629117A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92</xdr:row>
          <xdr:rowOff>123825</xdr:rowOff>
        </xdr:from>
        <xdr:to>
          <xdr:col>34</xdr:col>
          <xdr:colOff>152400</xdr:colOff>
          <xdr:row>94</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A15D3FD-A28E-4A45-AA3B-45844ED82B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93</xdr:row>
          <xdr:rowOff>123825</xdr:rowOff>
        </xdr:from>
        <xdr:to>
          <xdr:col>34</xdr:col>
          <xdr:colOff>152400</xdr:colOff>
          <xdr:row>94</xdr:row>
          <xdr:rowOff>149086</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C2FB563F-9B2F-4065-8265-09091F50A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94</xdr:row>
          <xdr:rowOff>123825</xdr:rowOff>
        </xdr:from>
        <xdr:to>
          <xdr:col>34</xdr:col>
          <xdr:colOff>152400</xdr:colOff>
          <xdr:row>96</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5A0780F-F448-4CBA-BC73-B4D8A4B3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95</xdr:row>
          <xdr:rowOff>123825</xdr:rowOff>
        </xdr:from>
        <xdr:to>
          <xdr:col>34</xdr:col>
          <xdr:colOff>152400</xdr:colOff>
          <xdr:row>97</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63FD843F-421A-4D61-A889-85C3189D1D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96</xdr:row>
          <xdr:rowOff>123825</xdr:rowOff>
        </xdr:from>
        <xdr:to>
          <xdr:col>34</xdr:col>
          <xdr:colOff>152400</xdr:colOff>
          <xdr:row>98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9415273A-201E-4BA3-9098-B34684170A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97</xdr:row>
          <xdr:rowOff>123825</xdr:rowOff>
        </xdr:from>
        <xdr:to>
          <xdr:col>34</xdr:col>
          <xdr:colOff>152400</xdr:colOff>
          <xdr:row>99</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666E19DE-8588-4D4E-AF11-8D07D44AE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98</xdr:row>
          <xdr:rowOff>123825</xdr:rowOff>
        </xdr:from>
        <xdr:to>
          <xdr:col>34</xdr:col>
          <xdr:colOff>152400</xdr:colOff>
          <xdr:row>100</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5637EB3B-FB5D-493F-8D72-0310FF454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99</xdr:row>
          <xdr:rowOff>123825</xdr:rowOff>
        </xdr:from>
        <xdr:to>
          <xdr:col>34</xdr:col>
          <xdr:colOff>152400</xdr:colOff>
          <xdr:row>101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9C686BA0-6ECC-4C83-8F40-2BA1185111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100</xdr:row>
          <xdr:rowOff>123825</xdr:rowOff>
        </xdr:from>
        <xdr:to>
          <xdr:col>34</xdr:col>
          <xdr:colOff>152400</xdr:colOff>
          <xdr:row>102</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7CD6240B-962B-4D69-B6D7-D69897A7FB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101</xdr:row>
          <xdr:rowOff>123825</xdr:rowOff>
        </xdr:from>
        <xdr:to>
          <xdr:col>34</xdr:col>
          <xdr:colOff>152400</xdr:colOff>
          <xdr:row>103</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B6F03E67-8869-4A18-AA6B-7FA6714BCC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102</xdr:row>
          <xdr:rowOff>123825</xdr:rowOff>
        </xdr:from>
        <xdr:to>
          <xdr:col>34</xdr:col>
          <xdr:colOff>152400</xdr:colOff>
          <xdr:row>104</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F62CFAF5-DF31-4597-88E3-25510EEEE4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103</xdr:row>
          <xdr:rowOff>123825</xdr:rowOff>
        </xdr:from>
        <xdr:to>
          <xdr:col>34</xdr:col>
          <xdr:colOff>152400</xdr:colOff>
          <xdr:row>105</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46292967-27EC-4A64-B2CD-13C8E3262D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104</xdr:row>
          <xdr:rowOff>123825</xdr:rowOff>
        </xdr:from>
        <xdr:to>
          <xdr:col>34</xdr:col>
          <xdr:colOff>152400</xdr:colOff>
          <xdr:row>106</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553E064F-7A68-4A57-9949-D39AA83A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105</xdr:row>
          <xdr:rowOff>123825</xdr:rowOff>
        </xdr:from>
        <xdr:to>
          <xdr:col>34</xdr:col>
          <xdr:colOff>152400</xdr:colOff>
          <xdr:row>107</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E1EAEFD2-5A8E-4690-AA0B-38DA4F69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106</xdr:row>
          <xdr:rowOff>123825</xdr:rowOff>
        </xdr:from>
        <xdr:to>
          <xdr:col>34</xdr:col>
          <xdr:colOff>152400</xdr:colOff>
          <xdr:row>108</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E23AF599-8714-40E9-8E7C-D255ED555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107</xdr:row>
          <xdr:rowOff>123825</xdr:rowOff>
        </xdr:from>
        <xdr:to>
          <xdr:col>34</xdr:col>
          <xdr:colOff>152400</xdr:colOff>
          <xdr:row>109</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84CE88E0-01F2-4892-9D55-1A6211CCB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108</xdr:row>
          <xdr:rowOff>123825</xdr:rowOff>
        </xdr:from>
        <xdr:to>
          <xdr:col>34</xdr:col>
          <xdr:colOff>152400</xdr:colOff>
          <xdr:row>110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30195B71-E2F1-421A-AE06-015353E616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109</xdr:row>
          <xdr:rowOff>123825</xdr:rowOff>
        </xdr:from>
        <xdr:to>
          <xdr:col>34</xdr:col>
          <xdr:colOff>152400</xdr:colOff>
          <xdr:row>111</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EF1C8C69-5029-49BD-9EB5-269442E3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110</xdr:row>
          <xdr:rowOff>123825</xdr:rowOff>
        </xdr:from>
        <xdr:to>
          <xdr:col>34</xdr:col>
          <xdr:colOff>152400</xdr:colOff>
          <xdr:row>112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3F81E865-FAE2-491C-AE0B-145EAF48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111</xdr:row>
          <xdr:rowOff>123825</xdr:rowOff>
        </xdr:from>
        <xdr:to>
          <xdr:col>34</xdr:col>
          <xdr:colOff>152400</xdr:colOff>
          <xdr:row>113</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F53BB3E5-174B-4EE9-B89A-4C51A92E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57</xdr:row>
          <xdr:rowOff>123825</xdr:rowOff>
        </xdr:from>
        <xdr:to>
          <xdr:col>33</xdr:col>
          <xdr:colOff>152400</xdr:colOff>
          <xdr:row>59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61877C72-4AA0-4CEC-B253-E3947AE53B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112</xdr:row>
          <xdr:rowOff>123825</xdr:rowOff>
        </xdr:from>
        <xdr:to>
          <xdr:col>33</xdr:col>
          <xdr:colOff>152400</xdr:colOff>
          <xdr:row>114</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EDB67BB8-ED2B-4A02-BFB0-DDA20E8E7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12009</xdr:colOff>
      <xdr:row>0</xdr:row>
      <xdr:rowOff>38100</xdr:rowOff>
    </xdr:from>
    <xdr:to>
      <xdr:col>12</xdr:col>
      <xdr:colOff>12009</xdr:colOff>
      <xdr:row>3</xdr:row>
      <xdr:rowOff>142875</xdr:rowOff>
    </xdr:to>
    <xdr:sp macro="" textlink="">
      <xdr:nvSpPr>
        <xdr:cNvPr id="2" name="四角形: 角を丸くする 1">
          <a:extLst>
            <a:ext uri="{FF2B5EF4-FFF2-40B4-BE49-F238E27FC236}">
              <a16:creationId xmlns:a16="http://schemas.microsoft.com/office/drawing/2014/main" id="{C5BBA09F-24FB-4E9C-AD7B-9C05C790C14E}"/>
            </a:ext>
          </a:extLst>
        </xdr:cNvPr>
        <xdr:cNvSpPr/>
      </xdr:nvSpPr>
      <xdr:spPr>
        <a:xfrm>
          <a:off x="754959" y="38100"/>
          <a:ext cx="2486025" cy="561975"/>
        </a:xfrm>
        <a:prstGeom prst="roundRect">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accent6">
                  <a:lumMod val="75000"/>
                </a:schemeClr>
              </a:solidFill>
            </a:rPr>
            <a:t>記　入　例</a:t>
          </a:r>
        </a:p>
      </xdr:txBody>
    </xdr:sp>
    <xdr:clientData/>
  </xdr:twoCellAnchor>
  <xdr:twoCellAnchor>
    <xdr:from>
      <xdr:col>34</xdr:col>
      <xdr:colOff>15737</xdr:colOff>
      <xdr:row>0</xdr:row>
      <xdr:rowOff>144189</xdr:rowOff>
    </xdr:from>
    <xdr:to>
      <xdr:col>47</xdr:col>
      <xdr:colOff>200025</xdr:colOff>
      <xdr:row>4</xdr:row>
      <xdr:rowOff>66675</xdr:rowOff>
    </xdr:to>
    <xdr:sp macro="" textlink="">
      <xdr:nvSpPr>
        <xdr:cNvPr id="3" name="吹き出し: 角を丸めた四角形 2">
          <a:extLst>
            <a:ext uri="{FF2B5EF4-FFF2-40B4-BE49-F238E27FC236}">
              <a16:creationId xmlns:a16="http://schemas.microsoft.com/office/drawing/2014/main" id="{7AB5E4EC-C6E9-445E-B826-B17EB7D59948}"/>
            </a:ext>
          </a:extLst>
        </xdr:cNvPr>
        <xdr:cNvSpPr/>
      </xdr:nvSpPr>
      <xdr:spPr>
        <a:xfrm>
          <a:off x="8807312" y="144189"/>
          <a:ext cx="3403738" cy="532086"/>
        </a:xfrm>
        <a:prstGeom prst="wedgeRoundRectCallout">
          <a:avLst>
            <a:gd name="adj1" fmla="val -56942"/>
            <a:gd name="adj2" fmla="val -9017"/>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整理番号は記載不要です（</a:t>
          </a:r>
          <a:r>
            <a:rPr kumimoji="1" lang="ja-JP" altLang="ja-JP" sz="1100">
              <a:solidFill>
                <a:schemeClr val="tx1"/>
              </a:solidFill>
              <a:effectLst/>
              <a:latin typeface="+mn-lt"/>
              <a:ea typeface="+mn-ea"/>
              <a:cs typeface="+mn-cs"/>
            </a:rPr>
            <a:t>大学側で記載します</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区分は当てはまるものに■チェックをお願いします</a:t>
          </a:r>
        </a:p>
      </xdr:txBody>
    </xdr:sp>
    <xdr:clientData/>
  </xdr:twoCellAnchor>
  <xdr:twoCellAnchor>
    <xdr:from>
      <xdr:col>34</xdr:col>
      <xdr:colOff>19050</xdr:colOff>
      <xdr:row>5</xdr:row>
      <xdr:rowOff>133351</xdr:rowOff>
    </xdr:from>
    <xdr:to>
      <xdr:col>60</xdr:col>
      <xdr:colOff>57150</xdr:colOff>
      <xdr:row>14</xdr:row>
      <xdr:rowOff>123826</xdr:rowOff>
    </xdr:to>
    <xdr:sp macro="" textlink="">
      <xdr:nvSpPr>
        <xdr:cNvPr id="4" name="四角形: 角を丸くする 3">
          <a:extLst>
            <a:ext uri="{FF2B5EF4-FFF2-40B4-BE49-F238E27FC236}">
              <a16:creationId xmlns:a16="http://schemas.microsoft.com/office/drawing/2014/main" id="{9BCA4179-AA8B-46C3-A58C-F6AA18103C29}"/>
            </a:ext>
          </a:extLst>
        </xdr:cNvPr>
        <xdr:cNvSpPr/>
      </xdr:nvSpPr>
      <xdr:spPr>
        <a:xfrm>
          <a:off x="8810625" y="895351"/>
          <a:ext cx="6477000" cy="1752600"/>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spcBef>
              <a:spcPts val="600"/>
            </a:spcBef>
          </a:pPr>
          <a:r>
            <a:rPr kumimoji="1" lang="ja-JP" altLang="en-US" sz="1100" b="1">
              <a:solidFill>
                <a:schemeClr val="tx1"/>
              </a:solidFill>
            </a:rPr>
            <a:t>記載上の注意点</a:t>
          </a:r>
          <a:endParaRPr kumimoji="1" lang="en-US" altLang="ja-JP" sz="1100" b="1">
            <a:solidFill>
              <a:schemeClr val="tx1"/>
            </a:solidFill>
          </a:endParaRPr>
        </a:p>
        <a:p>
          <a:pPr algn="l">
            <a:spcBef>
              <a:spcPts val="600"/>
            </a:spcBef>
          </a:pPr>
          <a:r>
            <a:rPr kumimoji="1" lang="ja-JP" altLang="en-US" sz="1100" b="1">
              <a:solidFill>
                <a:schemeClr val="tx1"/>
              </a:solidFill>
            </a:rPr>
            <a:t>・治験実施計画書（プロトコル）において実施が予定されている項目について、記載をお願いいたします</a:t>
          </a:r>
          <a:endParaRPr kumimoji="1" lang="en-US" altLang="ja-JP" sz="1100" b="1">
            <a:solidFill>
              <a:schemeClr val="tx1"/>
            </a:solidFill>
          </a:endParaRPr>
        </a:p>
        <a:p>
          <a:pPr algn="l">
            <a:spcBef>
              <a:spcPts val="600"/>
            </a:spcBef>
          </a:pPr>
          <a:r>
            <a:rPr kumimoji="1" lang="ja-JP" altLang="en-US" sz="1100" b="1">
              <a:solidFill>
                <a:schemeClr val="tx1"/>
              </a:solidFill>
            </a:rPr>
            <a:t>・規程外来院、有害事象報告、脱落症例などプロトコル上で予定されていない項目は、内訳書への記載は不要ですが、当該事項が発生した場合は請求対象となります</a:t>
          </a:r>
          <a:endParaRPr kumimoji="1" lang="en-US" altLang="ja-JP" sz="1100" b="1">
            <a:solidFill>
              <a:schemeClr val="tx1"/>
            </a:solidFill>
          </a:endParaRPr>
        </a:p>
        <a:p>
          <a:pPr algn="l">
            <a:spcBef>
              <a:spcPts val="600"/>
            </a:spcBef>
          </a:pPr>
          <a:r>
            <a:rPr kumimoji="1" lang="ja-JP" altLang="en-US" sz="1100" b="1">
              <a:solidFill>
                <a:schemeClr val="tx1"/>
              </a:solidFill>
            </a:rPr>
            <a:t>・本内訳書は治験経費の概算額を算出したものであり、上限額ではありませんのでご留意願います</a:t>
          </a:r>
        </a:p>
      </xdr:txBody>
    </xdr:sp>
    <xdr:clientData/>
  </xdr:twoCellAnchor>
  <xdr:twoCellAnchor>
    <xdr:from>
      <xdr:col>35</xdr:col>
      <xdr:colOff>99391</xdr:colOff>
      <xdr:row>25</xdr:row>
      <xdr:rowOff>57974</xdr:rowOff>
    </xdr:from>
    <xdr:to>
      <xdr:col>60</xdr:col>
      <xdr:colOff>49693</xdr:colOff>
      <xdr:row>35</xdr:row>
      <xdr:rowOff>33128</xdr:rowOff>
    </xdr:to>
    <xdr:sp macro="" textlink="">
      <xdr:nvSpPr>
        <xdr:cNvPr id="5" name="吹き出し: 角を丸めた四角形 4">
          <a:extLst>
            <a:ext uri="{FF2B5EF4-FFF2-40B4-BE49-F238E27FC236}">
              <a16:creationId xmlns:a16="http://schemas.microsoft.com/office/drawing/2014/main" id="{C49CB94C-42C1-4B89-AA78-AE6D1811778A}"/>
            </a:ext>
          </a:extLst>
        </xdr:cNvPr>
        <xdr:cNvSpPr/>
      </xdr:nvSpPr>
      <xdr:spPr>
        <a:xfrm>
          <a:off x="9138616" y="4248974"/>
          <a:ext cx="6141552" cy="1499154"/>
        </a:xfrm>
        <a:prstGeom prst="wedgeRoundRectCallout">
          <a:avLst>
            <a:gd name="adj1" fmla="val -54226"/>
            <a:gd name="adj2" fmla="val 21631"/>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１月あたりの経費は、契約締結月から治験期間終了月までを記載してください</a:t>
          </a:r>
          <a:endParaRPr kumimoji="1" lang="en-US" altLang="ja-JP" sz="1100">
            <a:solidFill>
              <a:schemeClr val="tx1"/>
            </a:solidFill>
          </a:endParaRPr>
        </a:p>
        <a:p>
          <a:pPr algn="l"/>
          <a:r>
            <a:rPr kumimoji="1" lang="ja-JP" altLang="en-US" sz="1100">
              <a:solidFill>
                <a:schemeClr val="tx1"/>
              </a:solidFill>
            </a:rPr>
            <a:t>（記入例は２年間）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実際の請求額は以下のとおりです</a:t>
          </a:r>
          <a:endParaRPr kumimoji="1" lang="en-US" altLang="ja-JP" sz="1100">
            <a:solidFill>
              <a:schemeClr val="tx1"/>
            </a:solidFill>
          </a:endParaRPr>
        </a:p>
        <a:p>
          <a:pPr algn="l"/>
          <a:r>
            <a:rPr kumimoji="1" lang="ja-JP" altLang="en-US" sz="1100">
              <a:solidFill>
                <a:schemeClr val="tx1"/>
              </a:solidFill>
            </a:rPr>
            <a:t>　・賃金：</a:t>
          </a:r>
          <a:r>
            <a:rPr kumimoji="1" lang="ja-JP" altLang="ja-JP" sz="1100">
              <a:solidFill>
                <a:schemeClr val="tx1"/>
              </a:solidFill>
              <a:effectLst/>
              <a:latin typeface="+mn-lt"/>
              <a:ea typeface="+mn-ea"/>
              <a:cs typeface="+mn-cs"/>
            </a:rPr>
            <a:t>契約締結月から治験期間終了月</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治験終了報告月</a:t>
          </a:r>
          <a:r>
            <a:rPr kumimoji="1" lang="ja-JP" altLang="en-US" sz="1100">
              <a:solidFill>
                <a:schemeClr val="tx1"/>
              </a:solidFill>
              <a:effectLst/>
              <a:latin typeface="+mn-lt"/>
              <a:ea typeface="+mn-ea"/>
              <a:cs typeface="+mn-cs"/>
            </a:rPr>
            <a:t>のどちらか早い月</a:t>
          </a:r>
          <a:r>
            <a:rPr kumimoji="1" lang="ja-JP" altLang="ja-JP" sz="1100">
              <a:solidFill>
                <a:schemeClr val="tx1"/>
              </a:solidFill>
              <a:effectLst/>
              <a:latin typeface="+mn-lt"/>
              <a:ea typeface="+mn-ea"/>
              <a:cs typeface="+mn-cs"/>
            </a:rPr>
            <a:t>まで</a:t>
          </a:r>
          <a:endParaRPr kumimoji="1" lang="en-US" altLang="ja-JP" sz="1100">
            <a:solidFill>
              <a:schemeClr val="tx1"/>
            </a:solidFill>
            <a:effectLst/>
            <a:latin typeface="+mn-lt"/>
            <a:ea typeface="+mn-ea"/>
            <a:cs typeface="+mn-cs"/>
          </a:endParaRPr>
        </a:p>
        <a:p>
          <a:pPr algn="l"/>
          <a:r>
            <a:rPr kumimoji="1" lang="ja-JP" altLang="en-US" sz="1100">
              <a:solidFill>
                <a:schemeClr val="tx1"/>
              </a:solidFill>
            </a:rPr>
            <a:t>　・治験薬等管理費及び外注検査キット等保管費：院内搬入月から返却</a:t>
          </a:r>
          <a:r>
            <a:rPr kumimoji="1" lang="en-US" altLang="ja-JP" sz="1100">
              <a:solidFill>
                <a:schemeClr val="tx1"/>
              </a:solidFill>
            </a:rPr>
            <a:t>/</a:t>
          </a:r>
          <a:r>
            <a:rPr kumimoji="1" lang="ja-JP" altLang="en-US" sz="1100">
              <a:solidFill>
                <a:schemeClr val="tx1"/>
              </a:solidFill>
            </a:rPr>
            <a:t>廃棄した月まで</a:t>
          </a:r>
          <a:endParaRPr kumimoji="1" lang="en-US" altLang="ja-JP" sz="1100">
            <a:solidFill>
              <a:schemeClr val="tx1"/>
            </a:solidFill>
          </a:endParaRPr>
        </a:p>
      </xdr:txBody>
    </xdr:sp>
    <xdr:clientData/>
  </xdr:twoCellAnchor>
  <xdr:twoCellAnchor>
    <xdr:from>
      <xdr:col>35</xdr:col>
      <xdr:colOff>115963</xdr:colOff>
      <xdr:row>68</xdr:row>
      <xdr:rowOff>124240</xdr:rowOff>
    </xdr:from>
    <xdr:to>
      <xdr:col>59</xdr:col>
      <xdr:colOff>16565</xdr:colOff>
      <xdr:row>75</xdr:row>
      <xdr:rowOff>66260</xdr:rowOff>
    </xdr:to>
    <xdr:sp macro="" textlink="">
      <xdr:nvSpPr>
        <xdr:cNvPr id="6" name="吹き出し: 角を丸めた四角形 5">
          <a:extLst>
            <a:ext uri="{FF2B5EF4-FFF2-40B4-BE49-F238E27FC236}">
              <a16:creationId xmlns:a16="http://schemas.microsoft.com/office/drawing/2014/main" id="{23A83B0A-0B71-4AB7-B5AA-E6830AA3AF72}"/>
            </a:ext>
          </a:extLst>
        </xdr:cNvPr>
        <xdr:cNvSpPr/>
      </xdr:nvSpPr>
      <xdr:spPr>
        <a:xfrm>
          <a:off x="9155188" y="10868440"/>
          <a:ext cx="5844202" cy="1008820"/>
        </a:xfrm>
        <a:prstGeom prst="wedgeRoundRectCallout">
          <a:avLst>
            <a:gd name="adj1" fmla="val -55574"/>
            <a:gd name="adj2" fmla="val -9641"/>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プロトコル上で予定されている</a:t>
          </a:r>
          <a:r>
            <a:rPr kumimoji="1" lang="en-US" altLang="ja-JP" sz="1100">
              <a:solidFill>
                <a:schemeClr val="tx1"/>
              </a:solidFill>
            </a:rPr>
            <a:t>screening</a:t>
          </a:r>
          <a:r>
            <a:rPr kumimoji="1" lang="ja-JP" altLang="en-US" sz="1100">
              <a:solidFill>
                <a:schemeClr val="tx1"/>
              </a:solidFill>
            </a:rPr>
            <a:t>及び</a:t>
          </a:r>
          <a:r>
            <a:rPr kumimoji="1" lang="en-US" altLang="ja-JP" sz="1100">
              <a:solidFill>
                <a:schemeClr val="tx1"/>
              </a:solidFill>
            </a:rPr>
            <a:t>visit</a:t>
          </a:r>
          <a:r>
            <a:rPr kumimoji="1" lang="ja-JP" altLang="en-US" sz="1100">
              <a:solidFill>
                <a:schemeClr val="tx1"/>
              </a:solidFill>
            </a:rPr>
            <a:t>数</a:t>
          </a:r>
          <a:r>
            <a:rPr kumimoji="1" lang="en-US" altLang="ja-JP" sz="1100">
              <a:solidFill>
                <a:schemeClr val="tx1"/>
              </a:solidFill>
            </a:rPr>
            <a:t>×</a:t>
          </a:r>
          <a:r>
            <a:rPr kumimoji="1" lang="ja-JP" altLang="en-US" sz="1100">
              <a:solidFill>
                <a:schemeClr val="tx1"/>
              </a:solidFill>
            </a:rPr>
            <a:t>予定症例数を記載してください</a:t>
          </a:r>
          <a:endParaRPr kumimoji="1" lang="en-US" altLang="ja-JP" sz="1100">
            <a:solidFill>
              <a:schemeClr val="tx1"/>
            </a:solidFill>
          </a:endParaRPr>
        </a:p>
        <a:p>
          <a:pPr algn="l"/>
          <a:r>
            <a:rPr kumimoji="1" lang="ja-JP" altLang="en-US" sz="1100">
              <a:solidFill>
                <a:schemeClr val="tx1"/>
              </a:solidFill>
            </a:rPr>
            <a:t>（記入例は１０回</a:t>
          </a:r>
          <a:r>
            <a:rPr kumimoji="1" lang="en-US" altLang="ja-JP" sz="1100">
              <a:solidFill>
                <a:schemeClr val="tx1"/>
              </a:solidFill>
            </a:rPr>
            <a:t>×</a:t>
          </a:r>
          <a:r>
            <a:rPr kumimoji="1" lang="ja-JP" altLang="en-US" sz="1100">
              <a:solidFill>
                <a:schemeClr val="tx1"/>
              </a:solidFill>
            </a:rPr>
            <a:t>２症例）</a:t>
          </a:r>
          <a:endParaRPr kumimoji="1" lang="en-US" altLang="ja-JP" sz="1100">
            <a:solidFill>
              <a:schemeClr val="tx1"/>
            </a:solidFill>
          </a:endParaRPr>
        </a:p>
        <a:p>
          <a:pPr algn="l"/>
          <a:endParaRPr kumimoji="1" lang="en-US" altLang="ja-JP" sz="1100">
            <a:solidFill>
              <a:schemeClr val="tx1"/>
            </a:solidFill>
          </a:endParaRPr>
        </a:p>
        <a:p>
          <a:pPr algn="l"/>
          <a:r>
            <a:rPr kumimoji="1" lang="ja-JP" altLang="ja-JP" sz="1100">
              <a:solidFill>
                <a:schemeClr val="tx1"/>
              </a:solidFill>
              <a:effectLst/>
              <a:latin typeface="+mn-lt"/>
              <a:ea typeface="+mn-ea"/>
              <a:cs typeface="+mn-cs"/>
            </a:rPr>
            <a:t>規定外</a:t>
          </a:r>
          <a:r>
            <a:rPr kumimoji="1" lang="en-US" altLang="ja-JP" sz="1100">
              <a:solidFill>
                <a:schemeClr val="tx1"/>
              </a:solidFill>
              <a:effectLst/>
              <a:latin typeface="+mn-lt"/>
              <a:ea typeface="+mn-ea"/>
              <a:cs typeface="+mn-cs"/>
            </a:rPr>
            <a:t>visit</a:t>
          </a:r>
          <a:r>
            <a:rPr kumimoji="1" lang="ja-JP" altLang="en-US" sz="1100">
              <a:solidFill>
                <a:schemeClr val="tx1"/>
              </a:solidFill>
              <a:effectLst/>
              <a:latin typeface="+mn-lt"/>
              <a:ea typeface="+mn-ea"/>
              <a:cs typeface="+mn-cs"/>
            </a:rPr>
            <a:t>、</a:t>
          </a:r>
          <a:r>
            <a:rPr kumimoji="1" lang="ja-JP" altLang="en-US" sz="1100">
              <a:solidFill>
                <a:schemeClr val="tx1"/>
              </a:solidFill>
            </a:rPr>
            <a:t>来院を伴わない</a:t>
          </a:r>
          <a:r>
            <a:rPr kumimoji="1" lang="en-US" altLang="ja-JP" sz="1100">
              <a:solidFill>
                <a:schemeClr val="tx1"/>
              </a:solidFill>
            </a:rPr>
            <a:t>visit</a:t>
          </a:r>
          <a:r>
            <a:rPr kumimoji="1" lang="ja-JP" altLang="en-US" sz="1100">
              <a:solidFill>
                <a:schemeClr val="tx1"/>
              </a:solidFill>
            </a:rPr>
            <a:t>等は記載不要です</a:t>
          </a:r>
          <a:endParaRPr kumimoji="1" lang="en-US" altLang="ja-JP" sz="1100">
            <a:solidFill>
              <a:schemeClr val="tx1"/>
            </a:solidFill>
          </a:endParaRPr>
        </a:p>
      </xdr:txBody>
    </xdr:sp>
    <xdr:clientData/>
  </xdr:twoCellAnchor>
  <xdr:twoCellAnchor>
    <xdr:from>
      <xdr:col>33</xdr:col>
      <xdr:colOff>248477</xdr:colOff>
      <xdr:row>84</xdr:row>
      <xdr:rowOff>91109</xdr:rowOff>
    </xdr:from>
    <xdr:to>
      <xdr:col>51</xdr:col>
      <xdr:colOff>248478</xdr:colOff>
      <xdr:row>86</xdr:row>
      <xdr:rowOff>23120</xdr:rowOff>
    </xdr:to>
    <xdr:sp macro="" textlink="">
      <xdr:nvSpPr>
        <xdr:cNvPr id="7" name="吹き出し: 角を丸めた四角形 6">
          <a:extLst>
            <a:ext uri="{FF2B5EF4-FFF2-40B4-BE49-F238E27FC236}">
              <a16:creationId xmlns:a16="http://schemas.microsoft.com/office/drawing/2014/main" id="{62DCE33E-E6C9-4292-AA7F-E1D28F9AB147}"/>
            </a:ext>
          </a:extLst>
        </xdr:cNvPr>
        <xdr:cNvSpPr/>
      </xdr:nvSpPr>
      <xdr:spPr>
        <a:xfrm>
          <a:off x="8792402" y="13273709"/>
          <a:ext cx="4457701" cy="236811"/>
        </a:xfrm>
        <a:prstGeom prst="wedgeRoundRectCallout">
          <a:avLst>
            <a:gd name="adj1" fmla="val -55090"/>
            <a:gd name="adj2" fmla="val -4859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症例ファイルの提供がない場合は予定症例数を記載してください</a:t>
          </a:r>
        </a:p>
      </xdr:txBody>
    </xdr:sp>
    <xdr:clientData/>
  </xdr:twoCellAnchor>
  <xdr:twoCellAnchor>
    <xdr:from>
      <xdr:col>33</xdr:col>
      <xdr:colOff>24847</xdr:colOff>
      <xdr:row>26</xdr:row>
      <xdr:rowOff>140804</xdr:rowOff>
    </xdr:from>
    <xdr:to>
      <xdr:col>34</xdr:col>
      <xdr:colOff>16564</xdr:colOff>
      <xdr:row>37</xdr:row>
      <xdr:rowOff>132521</xdr:rowOff>
    </xdr:to>
    <xdr:sp macro="" textlink="">
      <xdr:nvSpPr>
        <xdr:cNvPr id="8" name="右中かっこ 7">
          <a:extLst>
            <a:ext uri="{FF2B5EF4-FFF2-40B4-BE49-F238E27FC236}">
              <a16:creationId xmlns:a16="http://schemas.microsoft.com/office/drawing/2014/main" id="{B3086D33-AAFC-4D51-822A-05FBE730C9BE}"/>
            </a:ext>
          </a:extLst>
        </xdr:cNvPr>
        <xdr:cNvSpPr/>
      </xdr:nvSpPr>
      <xdr:spPr>
        <a:xfrm>
          <a:off x="8568772" y="4484204"/>
          <a:ext cx="239367" cy="1668117"/>
        </a:xfrm>
        <a:prstGeom prst="rightBrace">
          <a:avLst/>
        </a:prstGeom>
        <a:ln w="28575">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8283</xdr:colOff>
      <xdr:row>82</xdr:row>
      <xdr:rowOff>41416</xdr:rowOff>
    </xdr:from>
    <xdr:to>
      <xdr:col>52</xdr:col>
      <xdr:colOff>8283</xdr:colOff>
      <xdr:row>83</xdr:row>
      <xdr:rowOff>122514</xdr:rowOff>
    </xdr:to>
    <xdr:sp macro="" textlink="">
      <xdr:nvSpPr>
        <xdr:cNvPr id="9" name="吹き出し: 角を丸めた四角形 8">
          <a:extLst>
            <a:ext uri="{FF2B5EF4-FFF2-40B4-BE49-F238E27FC236}">
              <a16:creationId xmlns:a16="http://schemas.microsoft.com/office/drawing/2014/main" id="{D97FA9FD-FD34-4946-B843-17233F14B0D7}"/>
            </a:ext>
          </a:extLst>
        </xdr:cNvPr>
        <xdr:cNvSpPr/>
      </xdr:nvSpPr>
      <xdr:spPr>
        <a:xfrm>
          <a:off x="8799858" y="12919216"/>
          <a:ext cx="4457700" cy="233498"/>
        </a:xfrm>
        <a:prstGeom prst="wedgeRoundRectCallout">
          <a:avLst>
            <a:gd name="adj1" fmla="val -55460"/>
            <a:gd name="adj2" fmla="val 26966"/>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電話連絡のみの</a:t>
          </a:r>
          <a:r>
            <a:rPr kumimoji="1" lang="en-US" altLang="ja-JP" sz="1100">
              <a:solidFill>
                <a:schemeClr val="tx1"/>
              </a:solidFill>
            </a:rPr>
            <a:t>visit</a:t>
          </a:r>
          <a:r>
            <a:rPr kumimoji="1" lang="ja-JP" altLang="en-US" sz="1100">
              <a:solidFill>
                <a:schemeClr val="tx1"/>
              </a:solidFill>
            </a:rPr>
            <a:t>なども本項目に記載してください</a:t>
          </a:r>
        </a:p>
      </xdr:txBody>
    </xdr:sp>
    <xdr:clientData/>
  </xdr:twoCellAnchor>
  <xdr:twoCellAnchor>
    <xdr:from>
      <xdr:col>33</xdr:col>
      <xdr:colOff>240196</xdr:colOff>
      <xdr:row>52</xdr:row>
      <xdr:rowOff>132524</xdr:rowOff>
    </xdr:from>
    <xdr:to>
      <xdr:col>52</xdr:col>
      <xdr:colOff>41413</xdr:colOff>
      <xdr:row>54</xdr:row>
      <xdr:rowOff>64535</xdr:rowOff>
    </xdr:to>
    <xdr:sp macro="" textlink="">
      <xdr:nvSpPr>
        <xdr:cNvPr id="10" name="吹き出し: 角を丸めた四角形 9">
          <a:extLst>
            <a:ext uri="{FF2B5EF4-FFF2-40B4-BE49-F238E27FC236}">
              <a16:creationId xmlns:a16="http://schemas.microsoft.com/office/drawing/2014/main" id="{32A3C636-2133-4468-9D26-ED6133CC3E90}"/>
            </a:ext>
          </a:extLst>
        </xdr:cNvPr>
        <xdr:cNvSpPr/>
      </xdr:nvSpPr>
      <xdr:spPr>
        <a:xfrm>
          <a:off x="8784121" y="8438324"/>
          <a:ext cx="4506567" cy="236811"/>
        </a:xfrm>
        <a:prstGeom prst="wedgeRoundRectCallout">
          <a:avLst>
            <a:gd name="adj1" fmla="val -54719"/>
            <a:gd name="adj2" fmla="val 48555"/>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管理ファイルの提供がない場合は「１」を入力してください</a:t>
          </a:r>
        </a:p>
      </xdr:txBody>
    </xdr:sp>
    <xdr:clientData/>
  </xdr:twoCellAnchor>
  <xdr:twoCellAnchor>
    <xdr:from>
      <xdr:col>33</xdr:col>
      <xdr:colOff>8283</xdr:colOff>
      <xdr:row>55</xdr:row>
      <xdr:rowOff>16565</xdr:rowOff>
    </xdr:from>
    <xdr:to>
      <xdr:col>34</xdr:col>
      <xdr:colOff>0</xdr:colOff>
      <xdr:row>56</xdr:row>
      <xdr:rowOff>132521</xdr:rowOff>
    </xdr:to>
    <xdr:sp macro="" textlink="">
      <xdr:nvSpPr>
        <xdr:cNvPr id="11" name="右中かっこ 10">
          <a:extLst>
            <a:ext uri="{FF2B5EF4-FFF2-40B4-BE49-F238E27FC236}">
              <a16:creationId xmlns:a16="http://schemas.microsoft.com/office/drawing/2014/main" id="{AC70C52C-55C0-4F09-AB75-70B5817FFF38}"/>
            </a:ext>
          </a:extLst>
        </xdr:cNvPr>
        <xdr:cNvSpPr/>
      </xdr:nvSpPr>
      <xdr:spPr>
        <a:xfrm>
          <a:off x="8552208" y="8779565"/>
          <a:ext cx="239367" cy="268356"/>
        </a:xfrm>
        <a:prstGeom prst="rightBrace">
          <a:avLst/>
        </a:prstGeom>
        <a:ln w="28575">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240197</xdr:colOff>
      <xdr:row>55</xdr:row>
      <xdr:rowOff>115956</xdr:rowOff>
    </xdr:from>
    <xdr:to>
      <xdr:col>52</xdr:col>
      <xdr:colOff>41414</xdr:colOff>
      <xdr:row>57</xdr:row>
      <xdr:rowOff>47967</xdr:rowOff>
    </xdr:to>
    <xdr:sp macro="" textlink="">
      <xdr:nvSpPr>
        <xdr:cNvPr id="12" name="吹き出し: 角を丸めた四角形 11">
          <a:extLst>
            <a:ext uri="{FF2B5EF4-FFF2-40B4-BE49-F238E27FC236}">
              <a16:creationId xmlns:a16="http://schemas.microsoft.com/office/drawing/2014/main" id="{DD39C701-625F-43D9-AB5D-E8CC35410C41}"/>
            </a:ext>
          </a:extLst>
        </xdr:cNvPr>
        <xdr:cNvSpPr/>
      </xdr:nvSpPr>
      <xdr:spPr>
        <a:xfrm>
          <a:off x="9031772" y="8878956"/>
          <a:ext cx="4258917" cy="236811"/>
        </a:xfrm>
        <a:prstGeom prst="wedgeRoundRectCallout">
          <a:avLst>
            <a:gd name="adj1" fmla="val -54719"/>
            <a:gd name="adj2" fmla="val -30606"/>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モニタリング計画で予定している</a:t>
          </a:r>
          <a:r>
            <a:rPr kumimoji="1" lang="ja-JP" altLang="en-US" sz="1100">
              <a:solidFill>
                <a:schemeClr val="tx1"/>
              </a:solidFill>
            </a:rPr>
            <a:t>実施予定回数を記載してください</a:t>
          </a:r>
        </a:p>
      </xdr:txBody>
    </xdr:sp>
    <xdr:clientData/>
  </xdr:twoCellAnchor>
  <xdr:twoCellAnchor>
    <xdr:from>
      <xdr:col>33</xdr:col>
      <xdr:colOff>8283</xdr:colOff>
      <xdr:row>69</xdr:row>
      <xdr:rowOff>0</xdr:rowOff>
    </xdr:from>
    <xdr:to>
      <xdr:col>34</xdr:col>
      <xdr:colOff>0</xdr:colOff>
      <xdr:row>74</xdr:row>
      <xdr:rowOff>0</xdr:rowOff>
    </xdr:to>
    <xdr:sp macro="" textlink="">
      <xdr:nvSpPr>
        <xdr:cNvPr id="13" name="右中かっこ 12">
          <a:extLst>
            <a:ext uri="{FF2B5EF4-FFF2-40B4-BE49-F238E27FC236}">
              <a16:creationId xmlns:a16="http://schemas.microsoft.com/office/drawing/2014/main" id="{50F5DECD-B61D-4F72-85EA-DD58E2FDD240}"/>
            </a:ext>
          </a:extLst>
        </xdr:cNvPr>
        <xdr:cNvSpPr/>
      </xdr:nvSpPr>
      <xdr:spPr>
        <a:xfrm>
          <a:off x="8552208" y="10896600"/>
          <a:ext cx="239367" cy="762000"/>
        </a:xfrm>
        <a:prstGeom prst="rightBrace">
          <a:avLst/>
        </a:prstGeom>
        <a:ln w="28575">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24847</xdr:colOff>
      <xdr:row>93</xdr:row>
      <xdr:rowOff>16565</xdr:rowOff>
    </xdr:from>
    <xdr:to>
      <xdr:col>34</xdr:col>
      <xdr:colOff>16564</xdr:colOff>
      <xdr:row>112</xdr:row>
      <xdr:rowOff>140804</xdr:rowOff>
    </xdr:to>
    <xdr:sp macro="" textlink="">
      <xdr:nvSpPr>
        <xdr:cNvPr id="14" name="右中かっこ 13">
          <a:extLst>
            <a:ext uri="{FF2B5EF4-FFF2-40B4-BE49-F238E27FC236}">
              <a16:creationId xmlns:a16="http://schemas.microsoft.com/office/drawing/2014/main" id="{599F8E2E-B6E9-4B85-934A-EE00AE9E5252}"/>
            </a:ext>
          </a:extLst>
        </xdr:cNvPr>
        <xdr:cNvSpPr/>
      </xdr:nvSpPr>
      <xdr:spPr>
        <a:xfrm>
          <a:off x="8568772" y="14570765"/>
          <a:ext cx="239367" cy="3019839"/>
        </a:xfrm>
        <a:prstGeom prst="rightBrace">
          <a:avLst/>
        </a:prstGeom>
        <a:ln w="28575">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124241</xdr:colOff>
      <xdr:row>94</xdr:row>
      <xdr:rowOff>24847</xdr:rowOff>
    </xdr:from>
    <xdr:to>
      <xdr:col>58</xdr:col>
      <xdr:colOff>240195</xdr:colOff>
      <xdr:row>105</xdr:row>
      <xdr:rowOff>124239</xdr:rowOff>
    </xdr:to>
    <xdr:sp macro="" textlink="">
      <xdr:nvSpPr>
        <xdr:cNvPr id="15" name="吹き出し: 角を丸めた四角形 14">
          <a:extLst>
            <a:ext uri="{FF2B5EF4-FFF2-40B4-BE49-F238E27FC236}">
              <a16:creationId xmlns:a16="http://schemas.microsoft.com/office/drawing/2014/main" id="{0C4FD1B6-9624-4173-98C2-A1CDB24668A0}"/>
            </a:ext>
          </a:extLst>
        </xdr:cNvPr>
        <xdr:cNvSpPr/>
      </xdr:nvSpPr>
      <xdr:spPr>
        <a:xfrm>
          <a:off x="9163466" y="14731447"/>
          <a:ext cx="5811904" cy="1775792"/>
        </a:xfrm>
        <a:prstGeom prst="wedgeRoundRectCallout">
          <a:avLst>
            <a:gd name="adj1" fmla="val -55290"/>
            <a:gd name="adj2" fmla="val 25691"/>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tx1"/>
              </a:solidFill>
              <a:effectLst/>
              <a:latin typeface="+mn-lt"/>
              <a:ea typeface="+mn-ea"/>
              <a:cs typeface="+mn-cs"/>
            </a:rPr>
            <a:t>プロトコル上で予定されている</a:t>
          </a:r>
          <a:r>
            <a:rPr kumimoji="1" lang="ja-JP" altLang="en-US" sz="1100">
              <a:solidFill>
                <a:schemeClr val="tx1"/>
              </a:solidFill>
              <a:effectLst/>
              <a:latin typeface="+mn-lt"/>
              <a:ea typeface="+mn-ea"/>
              <a:cs typeface="+mn-cs"/>
            </a:rPr>
            <a:t>実施予定</a:t>
          </a:r>
          <a:r>
            <a:rPr kumimoji="1" lang="ja-JP" altLang="ja-JP" sz="1100">
              <a:solidFill>
                <a:schemeClr val="tx1"/>
              </a:solidFill>
              <a:effectLst/>
              <a:latin typeface="+mn-lt"/>
              <a:ea typeface="+mn-ea"/>
              <a:cs typeface="+mn-cs"/>
            </a:rPr>
            <a:t>数</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screening</a:t>
          </a:r>
          <a:r>
            <a:rPr kumimoji="1" lang="ja-JP" altLang="en-US" sz="1100">
              <a:solidFill>
                <a:schemeClr val="tx1"/>
              </a:solidFill>
              <a:effectLst/>
              <a:latin typeface="+mn-lt"/>
              <a:ea typeface="+mn-ea"/>
              <a:cs typeface="+mn-cs"/>
            </a:rPr>
            <a:t>時含む）</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予定症例数</a:t>
          </a:r>
          <a:r>
            <a:rPr kumimoji="1" lang="ja-JP" altLang="en-US" sz="1100">
              <a:solidFill>
                <a:schemeClr val="tx1"/>
              </a:solidFill>
            </a:rPr>
            <a:t>を記載</a:t>
          </a:r>
          <a:endParaRPr kumimoji="1" lang="en-US" altLang="ja-JP" sz="1100">
            <a:solidFill>
              <a:schemeClr val="tx1"/>
            </a:solidFill>
          </a:endParaRPr>
        </a:p>
        <a:p>
          <a:pPr algn="l"/>
          <a:r>
            <a:rPr kumimoji="1" lang="ja-JP" altLang="en-US" sz="1100">
              <a:solidFill>
                <a:schemeClr val="tx1"/>
              </a:solidFill>
            </a:rPr>
            <a:t>してください</a:t>
          </a:r>
          <a:endParaRPr kumimoji="1" lang="en-US" altLang="ja-JP" sz="1100">
            <a:solidFill>
              <a:schemeClr val="tx1"/>
            </a:solidFill>
          </a:endParaRPr>
        </a:p>
        <a:p>
          <a:pPr algn="l"/>
          <a:endParaRPr kumimoji="1" lang="en-US" altLang="ja-JP" sz="1100">
            <a:solidFill>
              <a:schemeClr val="tx1"/>
            </a:solidFill>
          </a:endParaRPr>
        </a:p>
        <a:p>
          <a:pPr eaLnBrk="1" fontAlgn="auto" latinLnBrk="0" hangingPunct="1"/>
          <a:r>
            <a:rPr lang="ja-JP" altLang="ja-JP" sz="1100">
              <a:solidFill>
                <a:schemeClr val="tx1"/>
              </a:solidFill>
              <a:effectLst/>
              <a:latin typeface="+mn-lt"/>
              <a:ea typeface="+mn-ea"/>
              <a:cs typeface="+mn-cs"/>
            </a:rPr>
            <a:t>１</a:t>
          </a:r>
          <a:r>
            <a:rPr lang="en-US" altLang="ja-JP" sz="1100">
              <a:solidFill>
                <a:schemeClr val="tx1"/>
              </a:solidFill>
              <a:effectLst/>
              <a:latin typeface="+mn-lt"/>
              <a:ea typeface="+mn-ea"/>
              <a:cs typeface="+mn-cs"/>
            </a:rPr>
            <a:t>visit</a:t>
          </a:r>
          <a:r>
            <a:rPr lang="ja-JP" altLang="ja-JP" sz="1100">
              <a:solidFill>
                <a:schemeClr val="tx1"/>
              </a:solidFill>
              <a:effectLst/>
              <a:latin typeface="+mn-lt"/>
              <a:ea typeface="+mn-ea"/>
              <a:cs typeface="+mn-cs"/>
            </a:rPr>
            <a:t>内で同一検査を複数回実施する場合、原則実施回数分の請求になりますが、</a:t>
          </a:r>
          <a:endParaRPr lang="ja-JP" altLang="ja-JP">
            <a:solidFill>
              <a:schemeClr val="tx1"/>
            </a:solidFill>
            <a:effectLst/>
          </a:endParaRPr>
        </a:p>
        <a:p>
          <a:pPr eaLnBrk="1" fontAlgn="auto" latinLnBrk="0" hangingPunct="1"/>
          <a:r>
            <a:rPr lang="ja-JP" altLang="ja-JP" sz="1100">
              <a:solidFill>
                <a:schemeClr val="tx1"/>
              </a:solidFill>
              <a:effectLst/>
              <a:latin typeface="+mn-lt"/>
              <a:ea typeface="+mn-ea"/>
              <a:cs typeface="+mn-cs"/>
            </a:rPr>
            <a:t>実施目的によっては複数回を１回分とカウントすることもあります</a:t>
          </a:r>
          <a:endParaRPr lang="ja-JP" altLang="ja-JP">
            <a:solidFill>
              <a:schemeClr val="tx1"/>
            </a:solidFill>
            <a:effectLst/>
          </a:endParaRPr>
        </a:p>
        <a:p>
          <a:pPr eaLnBrk="1" fontAlgn="auto" latinLnBrk="0" hangingPunct="1"/>
          <a:r>
            <a:rPr lang="ja-JP" altLang="ja-JP" sz="1100">
              <a:solidFill>
                <a:schemeClr val="tx1"/>
              </a:solidFill>
              <a:effectLst/>
              <a:latin typeface="+mn-lt"/>
              <a:ea typeface="+mn-ea"/>
              <a:cs typeface="+mn-cs"/>
            </a:rPr>
            <a:t>（平均値を算出するため、複数回実施する必要がある場合など）</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ご不明な点がございましたら、担当者までご確認ください</a:t>
          </a:r>
          <a:endParaRPr kumimoji="1" lang="en-US" altLang="ja-JP" sz="1100">
            <a:solidFill>
              <a:schemeClr val="tx1"/>
            </a:solidFill>
            <a:effectLst/>
            <a:latin typeface="+mn-lt"/>
            <a:ea typeface="+mn-ea"/>
            <a:cs typeface="+mn-cs"/>
          </a:endParaRPr>
        </a:p>
      </xdr:txBody>
    </xdr:sp>
    <xdr:clientData/>
  </xdr:twoCellAnchor>
  <xdr:twoCellAnchor>
    <xdr:from>
      <xdr:col>35</xdr:col>
      <xdr:colOff>8288</xdr:colOff>
      <xdr:row>143</xdr:row>
      <xdr:rowOff>99395</xdr:rowOff>
    </xdr:from>
    <xdr:to>
      <xdr:col>58</xdr:col>
      <xdr:colOff>231913</xdr:colOff>
      <xdr:row>147</xdr:row>
      <xdr:rowOff>140804</xdr:rowOff>
    </xdr:to>
    <xdr:sp macro="" textlink="">
      <xdr:nvSpPr>
        <xdr:cNvPr id="16" name="吹き出し: 角を丸めた四角形 15">
          <a:extLst>
            <a:ext uri="{FF2B5EF4-FFF2-40B4-BE49-F238E27FC236}">
              <a16:creationId xmlns:a16="http://schemas.microsoft.com/office/drawing/2014/main" id="{7474DC7B-1C03-4B03-B8A8-32704AA01430}"/>
            </a:ext>
          </a:extLst>
        </xdr:cNvPr>
        <xdr:cNvSpPr/>
      </xdr:nvSpPr>
      <xdr:spPr>
        <a:xfrm>
          <a:off x="9047513" y="22273595"/>
          <a:ext cx="5919575" cy="651009"/>
        </a:xfrm>
        <a:prstGeom prst="wedgeRoundRectCallout">
          <a:avLst>
            <a:gd name="adj1" fmla="val -54299"/>
            <a:gd name="adj2" fmla="val 26246"/>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tx1"/>
              </a:solidFill>
              <a:effectLst/>
              <a:latin typeface="+mn-lt"/>
              <a:ea typeface="+mn-ea"/>
              <a:cs typeface="+mn-cs"/>
            </a:rPr>
            <a:t>プロトコル上で予定されている</a:t>
          </a:r>
          <a:r>
            <a:rPr kumimoji="1" lang="en-US" altLang="ja-JP" sz="1100">
              <a:solidFill>
                <a:schemeClr val="tx1"/>
              </a:solidFill>
              <a:effectLst/>
              <a:latin typeface="+mn-lt"/>
              <a:ea typeface="+mn-ea"/>
              <a:cs typeface="+mn-cs"/>
            </a:rPr>
            <a:t>screening</a:t>
          </a:r>
          <a:r>
            <a:rPr kumimoji="1" lang="ja-JP" altLang="ja-JP" sz="1100">
              <a:solidFill>
                <a:schemeClr val="tx1"/>
              </a:solidFill>
              <a:effectLst/>
              <a:latin typeface="+mn-lt"/>
              <a:ea typeface="+mn-ea"/>
              <a:cs typeface="+mn-cs"/>
            </a:rPr>
            <a:t>及び</a:t>
          </a:r>
          <a:r>
            <a:rPr kumimoji="1" lang="en-US" altLang="ja-JP" sz="1100">
              <a:solidFill>
                <a:schemeClr val="tx1"/>
              </a:solidFill>
            </a:rPr>
            <a:t>visit</a:t>
          </a:r>
          <a:r>
            <a:rPr kumimoji="1" lang="ja-JP" altLang="en-US" sz="1100">
              <a:solidFill>
                <a:schemeClr val="tx1"/>
              </a:solidFill>
            </a:rPr>
            <a:t>数</a:t>
          </a:r>
          <a:r>
            <a:rPr kumimoji="1" lang="en-US" altLang="ja-JP" sz="1100">
              <a:solidFill>
                <a:schemeClr val="tx1"/>
              </a:solidFill>
            </a:rPr>
            <a:t>×</a:t>
          </a:r>
          <a:r>
            <a:rPr kumimoji="1" lang="ja-JP" altLang="ja-JP" sz="1100">
              <a:solidFill>
                <a:schemeClr val="tx1"/>
              </a:solidFill>
              <a:effectLst/>
              <a:latin typeface="+mn-lt"/>
              <a:ea typeface="+mn-ea"/>
              <a:cs typeface="+mn-cs"/>
            </a:rPr>
            <a:t>予定症例数</a:t>
          </a:r>
          <a:r>
            <a:rPr kumimoji="1" lang="ja-JP" altLang="en-US" sz="1100">
              <a:solidFill>
                <a:schemeClr val="tx1"/>
              </a:solidFill>
            </a:rPr>
            <a:t>を記載してください</a:t>
          </a:r>
          <a:endParaRPr kumimoji="1" lang="en-US" altLang="ja-JP" sz="1100">
            <a:solidFill>
              <a:schemeClr val="tx1"/>
            </a:solidFill>
          </a:endParaRPr>
        </a:p>
        <a:p>
          <a:pPr algn="l"/>
          <a:r>
            <a:rPr kumimoji="1" lang="ja-JP" altLang="en-US" sz="1100">
              <a:solidFill>
                <a:schemeClr val="tx1"/>
              </a:solidFill>
            </a:rPr>
            <a:t>（被験者が遠方（</a:t>
          </a:r>
          <a:r>
            <a:rPr kumimoji="1" lang="ja-JP" altLang="ja-JP" sz="1100">
              <a:solidFill>
                <a:schemeClr val="tx1"/>
              </a:solidFill>
              <a:effectLst/>
              <a:latin typeface="+mn-lt"/>
              <a:ea typeface="+mn-ea"/>
              <a:cs typeface="+mn-cs"/>
            </a:rPr>
            <a:t>往復</a:t>
          </a:r>
          <a:r>
            <a:rPr kumimoji="1" lang="en-US" altLang="ja-JP" sz="1100">
              <a:solidFill>
                <a:schemeClr val="tx1"/>
              </a:solidFill>
              <a:effectLst/>
              <a:latin typeface="+mn-lt"/>
              <a:ea typeface="+mn-ea"/>
              <a:cs typeface="+mn-cs"/>
            </a:rPr>
            <a:t>145km</a:t>
          </a:r>
          <a:r>
            <a:rPr kumimoji="1" lang="ja-JP" altLang="ja-JP" sz="1100">
              <a:solidFill>
                <a:schemeClr val="tx1"/>
              </a:solidFill>
              <a:effectLst/>
              <a:latin typeface="+mn-lt"/>
              <a:ea typeface="+mn-ea"/>
              <a:cs typeface="+mn-cs"/>
            </a:rPr>
            <a:t>以上</a:t>
          </a:r>
          <a:r>
            <a:rPr kumimoji="1" lang="ja-JP" altLang="en-US" sz="1100">
              <a:solidFill>
                <a:schemeClr val="tx1"/>
              </a:solidFill>
            </a:rPr>
            <a:t>）の場合は、負担軽減費の単価が</a:t>
          </a:r>
          <a:r>
            <a:rPr kumimoji="1" lang="en-US" altLang="ja-JP" sz="1100">
              <a:solidFill>
                <a:schemeClr val="tx1"/>
              </a:solidFill>
            </a:rPr>
            <a:t>14,000</a:t>
          </a:r>
          <a:r>
            <a:rPr kumimoji="1" lang="ja-JP" altLang="en-US" sz="1100">
              <a:solidFill>
                <a:schemeClr val="tx1"/>
              </a:solidFill>
            </a:rPr>
            <a:t>円になります）</a:t>
          </a:r>
        </a:p>
      </xdr:txBody>
    </xdr:sp>
    <xdr:clientData/>
  </xdr:twoCellAnchor>
  <xdr:twoCellAnchor>
    <xdr:from>
      <xdr:col>34</xdr:col>
      <xdr:colOff>41414</xdr:colOff>
      <xdr:row>148</xdr:row>
      <xdr:rowOff>107669</xdr:rowOff>
    </xdr:from>
    <xdr:to>
      <xdr:col>58</xdr:col>
      <xdr:colOff>240196</xdr:colOff>
      <xdr:row>152</xdr:row>
      <xdr:rowOff>149086</xdr:rowOff>
    </xdr:to>
    <xdr:sp macro="" textlink="">
      <xdr:nvSpPr>
        <xdr:cNvPr id="17" name="吹き出し: 角を丸めた四角形 16">
          <a:extLst>
            <a:ext uri="{FF2B5EF4-FFF2-40B4-BE49-F238E27FC236}">
              <a16:creationId xmlns:a16="http://schemas.microsoft.com/office/drawing/2014/main" id="{872C9D0E-438E-44E1-B54B-C77D191679FD}"/>
            </a:ext>
          </a:extLst>
        </xdr:cNvPr>
        <xdr:cNvSpPr/>
      </xdr:nvSpPr>
      <xdr:spPr>
        <a:xfrm>
          <a:off x="8832989" y="23043869"/>
          <a:ext cx="6142382" cy="651017"/>
        </a:xfrm>
        <a:prstGeom prst="wedgeRoundRectCallout">
          <a:avLst>
            <a:gd name="adj1" fmla="val -54396"/>
            <a:gd name="adj2" fmla="val -53797"/>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プロトコル上で</a:t>
          </a:r>
          <a:r>
            <a:rPr kumimoji="1" lang="ja-JP" altLang="ja-JP" sz="1100">
              <a:solidFill>
                <a:schemeClr val="tx1"/>
              </a:solidFill>
              <a:effectLst/>
              <a:latin typeface="+mn-lt"/>
              <a:ea typeface="+mn-ea"/>
              <a:cs typeface="+mn-cs"/>
            </a:rPr>
            <a:t>来院を伴わない</a:t>
          </a:r>
          <a:r>
            <a:rPr kumimoji="1" lang="ja-JP" altLang="en-US" sz="1100">
              <a:solidFill>
                <a:schemeClr val="tx1"/>
              </a:solidFill>
            </a:rPr>
            <a:t>オンライン診療・訪問看護等がありましたら、その予定回数を</a:t>
          </a:r>
          <a:endParaRPr kumimoji="1" lang="en-US" altLang="ja-JP" sz="1100">
            <a:solidFill>
              <a:schemeClr val="tx1"/>
            </a:solidFill>
          </a:endParaRPr>
        </a:p>
        <a:p>
          <a:pPr algn="l"/>
          <a:r>
            <a:rPr kumimoji="1" lang="ja-JP" altLang="en-US" sz="1100">
              <a:solidFill>
                <a:schemeClr val="tx1"/>
              </a:solidFill>
            </a:rPr>
            <a:t>記載してください</a:t>
          </a:r>
          <a:endParaRPr kumimoji="1" lang="en-US" altLang="ja-JP" sz="1100">
            <a:solidFill>
              <a:schemeClr val="tx1"/>
            </a:solidFill>
          </a:endParaRPr>
        </a:p>
      </xdr:txBody>
    </xdr:sp>
    <xdr:clientData/>
  </xdr:twoCellAnchor>
  <xdr:twoCellAnchor>
    <xdr:from>
      <xdr:col>34</xdr:col>
      <xdr:colOff>33121</xdr:colOff>
      <xdr:row>106</xdr:row>
      <xdr:rowOff>82824</xdr:rowOff>
    </xdr:from>
    <xdr:to>
      <xdr:col>58</xdr:col>
      <xdr:colOff>41404</xdr:colOff>
      <xdr:row>110</xdr:row>
      <xdr:rowOff>140803</xdr:rowOff>
    </xdr:to>
    <xdr:sp macro="" textlink="">
      <xdr:nvSpPr>
        <xdr:cNvPr id="18" name="吹き出し: 角を丸めた四角形 17">
          <a:extLst>
            <a:ext uri="{FF2B5EF4-FFF2-40B4-BE49-F238E27FC236}">
              <a16:creationId xmlns:a16="http://schemas.microsoft.com/office/drawing/2014/main" id="{84112B9A-30F5-403A-B967-C50D5D7316A8}"/>
            </a:ext>
          </a:extLst>
        </xdr:cNvPr>
        <xdr:cNvSpPr/>
      </xdr:nvSpPr>
      <xdr:spPr>
        <a:xfrm>
          <a:off x="8824696" y="16618224"/>
          <a:ext cx="5951883" cy="667579"/>
        </a:xfrm>
        <a:prstGeom prst="wedgeRoundRectCallout">
          <a:avLst>
            <a:gd name="adj1" fmla="val -54258"/>
            <a:gd name="adj2" fmla="val -49864"/>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CT,MRI</a:t>
          </a:r>
          <a:r>
            <a:rPr kumimoji="1" lang="ja-JP" altLang="en-US" sz="1100">
              <a:solidFill>
                <a:schemeClr val="tx1"/>
              </a:solidFill>
            </a:rPr>
            <a:t>・血管造影・エコー・眼科検査等でマスキング処理が必要な場合は、</a:t>
          </a:r>
          <a:r>
            <a:rPr kumimoji="1" lang="ja-JP" altLang="ja-JP" sz="1100">
              <a:solidFill>
                <a:schemeClr val="tx1"/>
              </a:solidFill>
              <a:effectLst/>
              <a:latin typeface="+mn-lt"/>
              <a:ea typeface="+mn-ea"/>
              <a:cs typeface="+mn-cs"/>
            </a:rPr>
            <a:t>実施予定</a:t>
          </a:r>
          <a:endParaRPr kumimoji="1" lang="en-US" altLang="ja-JP" sz="1100">
            <a:solidFill>
              <a:schemeClr val="tx1"/>
            </a:solidFill>
            <a:effectLst/>
            <a:latin typeface="+mn-lt"/>
            <a:ea typeface="+mn-ea"/>
            <a:cs typeface="+mn-cs"/>
          </a:endParaRPr>
        </a:p>
        <a:p>
          <a:pPr algn="l"/>
          <a:r>
            <a:rPr kumimoji="1" lang="ja-JP" altLang="ja-JP" sz="1100">
              <a:solidFill>
                <a:schemeClr val="tx1"/>
              </a:solidFill>
              <a:effectLst/>
              <a:latin typeface="+mn-lt"/>
              <a:ea typeface="+mn-ea"/>
              <a:cs typeface="+mn-cs"/>
            </a:rPr>
            <a:t>回数を</a:t>
          </a:r>
          <a:r>
            <a:rPr kumimoji="1" lang="ja-JP" altLang="en-US" sz="1100">
              <a:solidFill>
                <a:schemeClr val="tx1"/>
              </a:solidFill>
            </a:rPr>
            <a:t>記載してください</a:t>
          </a:r>
        </a:p>
      </xdr:txBody>
    </xdr:sp>
    <xdr:clientData/>
  </xdr:twoCellAnchor>
  <xdr:twoCellAnchor>
    <xdr:from>
      <xdr:col>34</xdr:col>
      <xdr:colOff>49695</xdr:colOff>
      <xdr:row>36</xdr:row>
      <xdr:rowOff>41412</xdr:rowOff>
    </xdr:from>
    <xdr:to>
      <xdr:col>57</xdr:col>
      <xdr:colOff>33130</xdr:colOff>
      <xdr:row>39</xdr:row>
      <xdr:rowOff>99391</xdr:rowOff>
    </xdr:to>
    <xdr:sp macro="" textlink="">
      <xdr:nvSpPr>
        <xdr:cNvPr id="19" name="吹き出し: 角を丸めた四角形 18">
          <a:extLst>
            <a:ext uri="{FF2B5EF4-FFF2-40B4-BE49-F238E27FC236}">
              <a16:creationId xmlns:a16="http://schemas.microsoft.com/office/drawing/2014/main" id="{2BD486FF-9C23-4C8F-AFBE-65B2B3180F58}"/>
            </a:ext>
          </a:extLst>
        </xdr:cNvPr>
        <xdr:cNvSpPr/>
      </xdr:nvSpPr>
      <xdr:spPr>
        <a:xfrm>
          <a:off x="8841270" y="5908812"/>
          <a:ext cx="5679385" cy="515179"/>
        </a:xfrm>
        <a:prstGeom prst="wedgeRoundRectCallout">
          <a:avLst>
            <a:gd name="adj1" fmla="val -54397"/>
            <a:gd name="adj2" fmla="val -46067"/>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chemeClr val="tx1"/>
              </a:solidFill>
              <a:effectLst/>
              <a:latin typeface="+mn-lt"/>
              <a:ea typeface="+mn-ea"/>
              <a:cs typeface="+mn-cs"/>
            </a:rPr>
            <a:t>外注検査</a:t>
          </a:r>
          <a:r>
            <a:rPr lang="ja-JP" altLang="ja-JP" sz="1100">
              <a:solidFill>
                <a:schemeClr val="tx1"/>
              </a:solidFill>
              <a:effectLst/>
              <a:latin typeface="+mn-lt"/>
              <a:ea typeface="+mn-ea"/>
              <a:cs typeface="+mn-cs"/>
            </a:rPr>
            <a:t>キット</a:t>
          </a:r>
          <a:r>
            <a:rPr lang="ja-JP" altLang="en-US" sz="1100">
              <a:solidFill>
                <a:schemeClr val="tx1"/>
              </a:solidFill>
              <a:effectLst/>
              <a:latin typeface="+mn-lt"/>
              <a:ea typeface="+mn-ea"/>
              <a:cs typeface="+mn-cs"/>
            </a:rPr>
            <a:t>等</a:t>
          </a:r>
          <a:r>
            <a:rPr lang="ja-JP" altLang="ja-JP" sz="1100">
              <a:solidFill>
                <a:schemeClr val="tx1"/>
              </a:solidFill>
              <a:effectLst/>
              <a:latin typeface="+mn-lt"/>
              <a:ea typeface="+mn-ea"/>
              <a:cs typeface="+mn-cs"/>
            </a:rPr>
            <a:t>の種類数は、保管期間に関わらず</a:t>
          </a:r>
          <a:r>
            <a:rPr lang="ja-JP" altLang="en-US" sz="1100">
              <a:solidFill>
                <a:schemeClr val="tx1"/>
              </a:solidFill>
              <a:effectLst/>
              <a:latin typeface="+mn-lt"/>
              <a:ea typeface="+mn-ea"/>
              <a:cs typeface="+mn-cs"/>
            </a:rPr>
            <a:t>総種類数を記載してください</a:t>
          </a:r>
          <a:endParaRPr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（１セットでまとまって保管できるものは、１種類としてカウントしてください）</a:t>
          </a:r>
          <a:endParaRPr kumimoji="1" lang="ja-JP" altLang="en-US" sz="1100">
            <a:solidFill>
              <a:schemeClr val="tx1"/>
            </a:solidFill>
          </a:endParaRPr>
        </a:p>
      </xdr:txBody>
    </xdr:sp>
    <xdr:clientData/>
  </xdr:twoCellAnchor>
  <xdr:twoCellAnchor>
    <xdr:from>
      <xdr:col>33</xdr:col>
      <xdr:colOff>24849</xdr:colOff>
      <xdr:row>146</xdr:row>
      <xdr:rowOff>8284</xdr:rowOff>
    </xdr:from>
    <xdr:to>
      <xdr:col>33</xdr:col>
      <xdr:colOff>207065</xdr:colOff>
      <xdr:row>147</xdr:row>
      <xdr:rowOff>132523</xdr:rowOff>
    </xdr:to>
    <xdr:sp macro="" textlink="">
      <xdr:nvSpPr>
        <xdr:cNvPr id="20" name="右中かっこ 19">
          <a:extLst>
            <a:ext uri="{FF2B5EF4-FFF2-40B4-BE49-F238E27FC236}">
              <a16:creationId xmlns:a16="http://schemas.microsoft.com/office/drawing/2014/main" id="{67E31956-EBD0-46B2-A476-0782CCF8AE60}"/>
            </a:ext>
          </a:extLst>
        </xdr:cNvPr>
        <xdr:cNvSpPr/>
      </xdr:nvSpPr>
      <xdr:spPr>
        <a:xfrm>
          <a:off x="8568774" y="22639684"/>
          <a:ext cx="182216" cy="276639"/>
        </a:xfrm>
        <a:prstGeom prst="rightBrace">
          <a:avLst/>
        </a:prstGeom>
        <a:ln w="28575">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1848</xdr:colOff>
      <xdr:row>87</xdr:row>
      <xdr:rowOff>57090</xdr:rowOff>
    </xdr:from>
    <xdr:to>
      <xdr:col>59</xdr:col>
      <xdr:colOff>127567</xdr:colOff>
      <xdr:row>93</xdr:row>
      <xdr:rowOff>51027</xdr:rowOff>
    </xdr:to>
    <xdr:sp macro="" textlink="">
      <xdr:nvSpPr>
        <xdr:cNvPr id="21" name="吹き出し: 角を丸めた四角形 20">
          <a:extLst>
            <a:ext uri="{FF2B5EF4-FFF2-40B4-BE49-F238E27FC236}">
              <a16:creationId xmlns:a16="http://schemas.microsoft.com/office/drawing/2014/main" id="{4F8007A6-8D3A-421D-9979-890CC4896D12}"/>
            </a:ext>
          </a:extLst>
        </xdr:cNvPr>
        <xdr:cNvSpPr/>
      </xdr:nvSpPr>
      <xdr:spPr>
        <a:xfrm>
          <a:off x="8793423" y="13696890"/>
          <a:ext cx="6316969" cy="908337"/>
        </a:xfrm>
        <a:prstGeom prst="wedgeRoundRectCallout">
          <a:avLst>
            <a:gd name="adj1" fmla="val -53332"/>
            <a:gd name="adj2" fmla="val -20635"/>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１回あたりの考え方</a:t>
          </a:r>
          <a:endParaRPr kumimoji="1" lang="en-US" altLang="ja-JP" sz="1100">
            <a:solidFill>
              <a:sysClr val="windowText" lastClr="000000"/>
            </a:solidFill>
          </a:endParaRPr>
        </a:p>
        <a:p>
          <a:pPr algn="l"/>
          <a:r>
            <a:rPr kumimoji="1" lang="ja-JP" altLang="en-US" sz="1100">
              <a:solidFill>
                <a:sysClr val="windowText" lastClr="000000"/>
              </a:solidFill>
            </a:rPr>
            <a:t>　治験使用薬が複数設定され、それぞれに調製が必要な場合は「１調製（注射ラベル１枚）ごと」で算定してください。ただし、複数の治験使用薬を１つのバッグやシリンジにまとめて払い出す場合は１調製として扱います。</a:t>
          </a:r>
        </a:p>
        <a:p>
          <a:pPr algn="l"/>
          <a:endParaRPr kumimoji="1" lang="ja-JP" altLang="en-US" sz="1100">
            <a:solidFill>
              <a:srgbClr val="FF0000"/>
            </a:solidFill>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G163"/>
  <sheetViews>
    <sheetView tabSelected="1" view="pageBreakPreview" zoomScaleNormal="100" zoomScaleSheetLayoutView="100" workbookViewId="0">
      <selection activeCell="V142" sqref="V142"/>
    </sheetView>
  </sheetViews>
  <sheetFormatPr defaultColWidth="3.25" defaultRowHeight="12" customHeight="1" x14ac:dyDescent="0.15"/>
  <cols>
    <col min="1" max="8" width="3.25" style="13" customWidth="1"/>
    <col min="9" max="9" width="6.625" style="13" customWidth="1"/>
    <col min="10" max="14" width="3.25" style="30" customWidth="1"/>
    <col min="15" max="20" width="3.25" style="13" customWidth="1"/>
    <col min="21" max="21" width="4.75" style="13" customWidth="1"/>
    <col min="22" max="32" width="3.25" style="13"/>
    <col min="33" max="35" width="5.625" style="125" customWidth="1"/>
    <col min="36" max="16384" width="3.25" style="13"/>
  </cols>
  <sheetData>
    <row r="1" spans="1:59" ht="12" customHeight="1" x14ac:dyDescent="0.15">
      <c r="A1" s="38" t="s">
        <v>90</v>
      </c>
      <c r="AF1" s="4"/>
    </row>
    <row r="2" spans="1:59" s="30" customFormat="1" ht="12" customHeight="1" x14ac:dyDescent="0.15">
      <c r="A2" s="38"/>
      <c r="U2" s="254" t="s">
        <v>21</v>
      </c>
      <c r="V2" s="254"/>
      <c r="W2" s="254"/>
      <c r="X2" s="254"/>
      <c r="Y2" s="254"/>
      <c r="Z2" s="254"/>
      <c r="AA2" s="254"/>
      <c r="AB2" s="254"/>
      <c r="AC2" s="254"/>
      <c r="AD2" s="254"/>
      <c r="AE2" s="254"/>
      <c r="AF2" s="254"/>
      <c r="AG2" s="125"/>
      <c r="AH2" s="125"/>
      <c r="AI2" s="125"/>
    </row>
    <row r="3" spans="1:59" s="30" customFormat="1" ht="12" customHeight="1" x14ac:dyDescent="0.15">
      <c r="A3" s="38"/>
      <c r="U3" s="254" t="s">
        <v>22</v>
      </c>
      <c r="V3" s="254"/>
      <c r="W3" s="255" t="s">
        <v>19</v>
      </c>
      <c r="X3" s="255"/>
      <c r="Y3" s="255"/>
      <c r="Z3" s="255"/>
      <c r="AA3" s="255"/>
      <c r="AB3" s="255"/>
      <c r="AC3" s="255"/>
      <c r="AD3" s="255"/>
      <c r="AE3" s="255"/>
      <c r="AF3" s="255"/>
      <c r="AG3" s="125"/>
      <c r="AH3" s="125"/>
      <c r="AI3" s="125"/>
    </row>
    <row r="4" spans="1:59" ht="12" customHeight="1" x14ac:dyDescent="0.15">
      <c r="A4" s="5"/>
      <c r="D4" s="83"/>
      <c r="E4" s="83"/>
      <c r="U4" s="254"/>
      <c r="V4" s="254"/>
      <c r="W4" s="255" t="s">
        <v>20</v>
      </c>
      <c r="X4" s="255"/>
      <c r="Y4" s="255"/>
      <c r="Z4" s="255"/>
      <c r="AA4" s="255"/>
      <c r="AB4" s="255"/>
      <c r="AC4" s="255"/>
      <c r="AD4" s="255"/>
      <c r="AE4" s="255"/>
      <c r="AF4" s="255"/>
    </row>
    <row r="5" spans="1:59" ht="12"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59" ht="18.75" x14ac:dyDescent="0.15">
      <c r="A6" s="179" t="s">
        <v>175</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row>
    <row r="7" spans="1:59" s="77" customFormat="1" ht="12" customHeight="1" x14ac:dyDescent="0.15">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130"/>
      <c r="AH7" s="130"/>
      <c r="AI7" s="130"/>
      <c r="AJ7" s="78"/>
      <c r="AK7" s="78"/>
      <c r="AL7" s="78"/>
      <c r="AM7" s="78"/>
      <c r="AN7" s="78"/>
      <c r="AO7" s="78"/>
      <c r="AP7" s="78"/>
      <c r="AQ7" s="78"/>
      <c r="AR7" s="78"/>
      <c r="AS7" s="78"/>
      <c r="AT7" s="78"/>
      <c r="AU7" s="78"/>
      <c r="AV7" s="78"/>
      <c r="AW7" s="78"/>
      <c r="AX7" s="78"/>
      <c r="AY7" s="78"/>
      <c r="AZ7" s="78"/>
      <c r="BA7" s="78"/>
      <c r="BB7" s="78"/>
      <c r="BC7" s="78"/>
      <c r="BD7" s="78"/>
      <c r="BE7" s="78"/>
      <c r="BF7" s="78"/>
      <c r="BG7" s="78"/>
    </row>
    <row r="8" spans="1:59" ht="18" customHeight="1" x14ac:dyDescent="0.15">
      <c r="A8" s="85" t="s">
        <v>91</v>
      </c>
      <c r="B8" s="85"/>
      <c r="C8" s="73"/>
      <c r="D8" s="73"/>
      <c r="E8" s="73"/>
      <c r="F8" s="73"/>
      <c r="G8" s="73"/>
      <c r="H8" s="85" t="s">
        <v>95</v>
      </c>
      <c r="I8" s="73"/>
      <c r="J8" s="73"/>
      <c r="K8" s="73"/>
      <c r="L8" s="73"/>
      <c r="M8" s="73"/>
      <c r="N8" s="73"/>
      <c r="O8" s="73"/>
      <c r="P8" s="73"/>
      <c r="Q8" s="73"/>
      <c r="R8" s="73"/>
      <c r="S8" s="73"/>
      <c r="T8" s="73"/>
      <c r="U8" s="73"/>
      <c r="V8" s="73"/>
      <c r="W8" s="73"/>
      <c r="X8" s="73"/>
      <c r="Y8" s="73"/>
      <c r="Z8" s="73"/>
      <c r="AA8" s="73"/>
    </row>
    <row r="9" spans="1:59" s="77" customFormat="1" ht="18" customHeight="1" x14ac:dyDescent="0.15">
      <c r="A9" s="84" t="s">
        <v>92</v>
      </c>
      <c r="B9" s="84"/>
      <c r="C9" s="69"/>
      <c r="D9" s="69"/>
      <c r="E9" s="69"/>
      <c r="F9" s="69"/>
      <c r="G9" s="69"/>
      <c r="H9" s="84" t="s">
        <v>95</v>
      </c>
      <c r="I9" s="69"/>
      <c r="J9" s="69"/>
      <c r="K9" s="69"/>
      <c r="L9" s="69"/>
      <c r="M9" s="69"/>
      <c r="N9" s="69"/>
      <c r="O9" s="69"/>
      <c r="P9" s="69"/>
      <c r="Q9" s="69"/>
      <c r="R9" s="69"/>
      <c r="S9" s="69"/>
      <c r="T9" s="69"/>
      <c r="U9" s="69"/>
      <c r="V9" s="69"/>
      <c r="W9" s="69"/>
      <c r="X9" s="69"/>
      <c r="Y9" s="69"/>
      <c r="Z9" s="69"/>
      <c r="AA9" s="69"/>
      <c r="AG9" s="283" t="s">
        <v>192</v>
      </c>
      <c r="AH9" s="283" t="s">
        <v>193</v>
      </c>
      <c r="AI9" s="284" t="s">
        <v>194</v>
      </c>
    </row>
    <row r="10" spans="1:59" s="77" customFormat="1" ht="18" customHeight="1" x14ac:dyDescent="0.15">
      <c r="A10" s="84" t="s">
        <v>93</v>
      </c>
      <c r="B10" s="84"/>
      <c r="C10" s="69"/>
      <c r="D10" s="69"/>
      <c r="E10" s="69"/>
      <c r="F10" s="69"/>
      <c r="G10" s="69"/>
      <c r="H10" s="84" t="s">
        <v>95</v>
      </c>
      <c r="I10" s="69"/>
      <c r="J10" s="69"/>
      <c r="K10" s="69"/>
      <c r="L10" s="69"/>
      <c r="M10" s="69"/>
      <c r="N10" s="69"/>
      <c r="O10" s="69"/>
      <c r="P10" s="69"/>
      <c r="Q10" s="69"/>
      <c r="R10" s="69"/>
      <c r="S10" s="69"/>
      <c r="T10" s="69"/>
      <c r="U10" s="69"/>
      <c r="V10" s="69"/>
      <c r="W10" s="69"/>
      <c r="X10" s="69"/>
      <c r="Y10" s="69"/>
      <c r="Z10" s="69"/>
      <c r="AA10" s="69"/>
      <c r="AG10" s="283"/>
      <c r="AH10" s="283"/>
      <c r="AI10" s="284"/>
    </row>
    <row r="11" spans="1:59" s="77" customFormat="1" ht="18" customHeight="1" x14ac:dyDescent="0.15">
      <c r="A11" s="84" t="s">
        <v>94</v>
      </c>
      <c r="B11" s="84"/>
      <c r="C11" s="69"/>
      <c r="D11" s="69"/>
      <c r="E11" s="69"/>
      <c r="F11" s="69"/>
      <c r="G11" s="69"/>
      <c r="H11" s="84" t="s">
        <v>95</v>
      </c>
      <c r="I11" s="69"/>
      <c r="J11" s="69"/>
      <c r="K11" s="69"/>
      <c r="L11" s="69"/>
      <c r="M11" s="69"/>
      <c r="N11" s="69"/>
      <c r="O11" s="69"/>
      <c r="P11" s="69"/>
      <c r="Q11" s="69"/>
      <c r="R11" s="69"/>
      <c r="S11" s="69"/>
      <c r="T11" s="69"/>
      <c r="U11" s="69"/>
      <c r="V11" s="69"/>
      <c r="W11" s="69"/>
      <c r="X11" s="69"/>
      <c r="Y11" s="69"/>
      <c r="Z11" s="69"/>
      <c r="AA11" s="69"/>
      <c r="AG11" s="283"/>
      <c r="AH11" s="283"/>
      <c r="AI11" s="284"/>
    </row>
    <row r="12" spans="1:59" s="77" customFormat="1" ht="12" customHeight="1" x14ac:dyDescent="0.15">
      <c r="A12" s="86"/>
      <c r="B12" s="87"/>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G12" s="283"/>
      <c r="AH12" s="283"/>
      <c r="AI12" s="284"/>
    </row>
    <row r="13" spans="1:59" ht="12" customHeight="1" x14ac:dyDescent="0.15">
      <c r="A13" s="6" t="s">
        <v>34</v>
      </c>
      <c r="AG13" s="283"/>
      <c r="AH13" s="283"/>
      <c r="AI13" s="284"/>
    </row>
    <row r="14" spans="1:59" ht="12" customHeight="1" x14ac:dyDescent="0.15">
      <c r="AG14" s="283"/>
      <c r="AH14" s="283"/>
      <c r="AI14" s="284"/>
    </row>
    <row r="15" spans="1:59" ht="12" customHeight="1" x14ac:dyDescent="0.15">
      <c r="A15" s="6" t="s">
        <v>15</v>
      </c>
      <c r="AG15" s="283"/>
      <c r="AH15" s="283"/>
      <c r="AI15" s="284"/>
    </row>
    <row r="16" spans="1:59" ht="12" customHeight="1" x14ac:dyDescent="0.15">
      <c r="A16" s="164" t="s">
        <v>0</v>
      </c>
      <c r="B16" s="165"/>
      <c r="C16" s="166"/>
      <c r="D16" s="164" t="s">
        <v>1</v>
      </c>
      <c r="E16" s="165"/>
      <c r="F16" s="165"/>
      <c r="G16" s="165"/>
      <c r="H16" s="165"/>
      <c r="I16" s="166"/>
      <c r="J16" s="222" t="s">
        <v>23</v>
      </c>
      <c r="K16" s="223"/>
      <c r="L16" s="224"/>
      <c r="M16" s="222" t="s">
        <v>24</v>
      </c>
      <c r="N16" s="224"/>
      <c r="O16" s="180" t="s">
        <v>2</v>
      </c>
      <c r="P16" s="180"/>
      <c r="Q16" s="164"/>
      <c r="R16" s="107" t="s">
        <v>6</v>
      </c>
      <c r="S16" s="108"/>
      <c r="T16" s="109">
        <v>0.1</v>
      </c>
      <c r="U16" s="165" t="s">
        <v>3</v>
      </c>
      <c r="V16" s="165"/>
      <c r="W16" s="165"/>
      <c r="X16" s="165"/>
      <c r="Y16" s="165"/>
      <c r="Z16" s="165"/>
      <c r="AA16" s="165"/>
      <c r="AB16" s="165"/>
      <c r="AC16" s="165"/>
      <c r="AD16" s="165"/>
      <c r="AE16" s="165"/>
      <c r="AF16" s="166"/>
    </row>
    <row r="17" spans="1:35" ht="12" customHeight="1" x14ac:dyDescent="0.15">
      <c r="A17" s="143" t="s">
        <v>4</v>
      </c>
      <c r="B17" s="144"/>
      <c r="C17" s="145"/>
      <c r="D17" s="175" t="s">
        <v>99</v>
      </c>
      <c r="E17" s="175"/>
      <c r="F17" s="175"/>
      <c r="G17" s="175"/>
      <c r="H17" s="175"/>
      <c r="I17" s="175"/>
      <c r="J17" s="150">
        <v>100000</v>
      </c>
      <c r="K17" s="151"/>
      <c r="L17" s="151"/>
      <c r="M17" s="148"/>
      <c r="N17" s="149"/>
      <c r="O17" s="150">
        <f>J17*M17</f>
        <v>0</v>
      </c>
      <c r="P17" s="151"/>
      <c r="Q17" s="151"/>
      <c r="R17" s="152">
        <f>ROUND(O17*$T$16,0)</f>
        <v>0</v>
      </c>
      <c r="S17" s="153"/>
      <c r="T17" s="154"/>
      <c r="U17" s="18" t="s">
        <v>159</v>
      </c>
      <c r="V17" s="18"/>
      <c r="W17" s="16"/>
      <c r="X17" s="16"/>
      <c r="Y17" s="16"/>
      <c r="Z17" s="16"/>
      <c r="AA17" s="16"/>
      <c r="AB17" s="16"/>
      <c r="AC17" s="16"/>
      <c r="AD17" s="16"/>
      <c r="AE17" s="16"/>
      <c r="AF17" s="17"/>
    </row>
    <row r="18" spans="1:35" ht="24" customHeight="1" x14ac:dyDescent="0.15">
      <c r="A18" s="181"/>
      <c r="B18" s="182"/>
      <c r="C18" s="183"/>
      <c r="D18" s="186" t="s">
        <v>100</v>
      </c>
      <c r="E18" s="175"/>
      <c r="F18" s="175"/>
      <c r="G18" s="175"/>
      <c r="H18" s="175"/>
      <c r="I18" s="175"/>
      <c r="J18" s="150">
        <v>400000</v>
      </c>
      <c r="K18" s="151"/>
      <c r="L18" s="151"/>
      <c r="M18" s="148"/>
      <c r="N18" s="149"/>
      <c r="O18" s="150">
        <f t="shared" ref="O18:O20" si="0">J18*M18</f>
        <v>0</v>
      </c>
      <c r="P18" s="151"/>
      <c r="Q18" s="151"/>
      <c r="R18" s="152">
        <f>ROUND(O18*$T$16,0)</f>
        <v>0</v>
      </c>
      <c r="S18" s="153"/>
      <c r="T18" s="154"/>
      <c r="U18" s="18" t="s">
        <v>161</v>
      </c>
      <c r="V18" s="18"/>
      <c r="W18" s="16"/>
      <c r="X18" s="16"/>
      <c r="Y18" s="16"/>
      <c r="Z18" s="16"/>
      <c r="AA18" s="16"/>
      <c r="AB18" s="16"/>
      <c r="AC18" s="16"/>
      <c r="AD18" s="16"/>
      <c r="AE18" s="16"/>
      <c r="AF18" s="17"/>
    </row>
    <row r="19" spans="1:35" ht="12" customHeight="1" x14ac:dyDescent="0.15">
      <c r="A19" s="181"/>
      <c r="B19" s="182"/>
      <c r="C19" s="183"/>
      <c r="D19" s="256" t="s">
        <v>101</v>
      </c>
      <c r="E19" s="257"/>
      <c r="F19" s="257"/>
      <c r="G19" s="257"/>
      <c r="H19" s="257"/>
      <c r="I19" s="258"/>
      <c r="J19" s="259"/>
      <c r="K19" s="260"/>
      <c r="L19" s="261"/>
      <c r="M19" s="148"/>
      <c r="N19" s="149"/>
      <c r="O19" s="150">
        <f t="shared" si="0"/>
        <v>0</v>
      </c>
      <c r="P19" s="151"/>
      <c r="Q19" s="151"/>
      <c r="R19" s="152">
        <f>ROUND(O19*$T$16,0)</f>
        <v>0</v>
      </c>
      <c r="S19" s="153"/>
      <c r="T19" s="154"/>
      <c r="U19" s="24" t="s">
        <v>160</v>
      </c>
      <c r="V19" s="16"/>
      <c r="W19" s="16"/>
      <c r="X19" s="16"/>
      <c r="Y19" s="16"/>
      <c r="Z19" s="16"/>
      <c r="AA19" s="16"/>
      <c r="AB19" s="16"/>
      <c r="AC19" s="16"/>
      <c r="AD19" s="16"/>
      <c r="AE19" s="16"/>
      <c r="AF19" s="17"/>
    </row>
    <row r="20" spans="1:35" s="30" customFormat="1" ht="12" customHeight="1" x14ac:dyDescent="0.15">
      <c r="A20" s="181"/>
      <c r="B20" s="182"/>
      <c r="C20" s="183"/>
      <c r="D20" s="256" t="s">
        <v>102</v>
      </c>
      <c r="E20" s="257"/>
      <c r="F20" s="257"/>
      <c r="G20" s="257"/>
      <c r="H20" s="257"/>
      <c r="I20" s="258"/>
      <c r="J20" s="259"/>
      <c r="K20" s="260"/>
      <c r="L20" s="261"/>
      <c r="M20" s="148"/>
      <c r="N20" s="149"/>
      <c r="O20" s="150">
        <f t="shared" si="0"/>
        <v>0</v>
      </c>
      <c r="P20" s="151"/>
      <c r="Q20" s="151"/>
      <c r="R20" s="152">
        <f>ROUND(O20*$T$16,0)</f>
        <v>0</v>
      </c>
      <c r="S20" s="153"/>
      <c r="T20" s="154"/>
      <c r="U20" s="27" t="s">
        <v>160</v>
      </c>
      <c r="V20" s="28"/>
      <c r="W20" s="28"/>
      <c r="X20" s="28"/>
      <c r="Y20" s="28"/>
      <c r="Z20" s="28"/>
      <c r="AA20" s="28"/>
      <c r="AB20" s="28"/>
      <c r="AC20" s="28"/>
      <c r="AD20" s="28"/>
      <c r="AE20" s="28"/>
      <c r="AF20" s="29"/>
      <c r="AG20" s="125"/>
      <c r="AH20" s="125"/>
      <c r="AI20" s="125"/>
    </row>
    <row r="21" spans="1:35" ht="12" customHeight="1" x14ac:dyDescent="0.15">
      <c r="A21" s="181"/>
      <c r="B21" s="182"/>
      <c r="C21" s="183"/>
      <c r="D21" s="175" t="s">
        <v>103</v>
      </c>
      <c r="E21" s="175"/>
      <c r="F21" s="175"/>
      <c r="G21" s="175"/>
      <c r="H21" s="175"/>
      <c r="I21" s="175"/>
      <c r="J21" s="170"/>
      <c r="K21" s="171"/>
      <c r="L21" s="172"/>
      <c r="M21" s="173"/>
      <c r="N21" s="174"/>
      <c r="O21" s="150">
        <f>ROUND(SUM(O17:Q20)*0.2,0)</f>
        <v>0</v>
      </c>
      <c r="P21" s="151"/>
      <c r="Q21" s="151"/>
      <c r="R21" s="152">
        <f>ROUND(O21*$T$16,0)</f>
        <v>0</v>
      </c>
      <c r="S21" s="153"/>
      <c r="T21" s="154"/>
      <c r="U21" s="24" t="s">
        <v>105</v>
      </c>
      <c r="V21" s="16"/>
      <c r="W21" s="16"/>
      <c r="X21" s="16"/>
      <c r="Y21" s="16"/>
      <c r="Z21" s="16"/>
      <c r="AA21" s="16"/>
      <c r="AB21" s="16"/>
      <c r="AC21" s="16"/>
      <c r="AD21" s="16"/>
      <c r="AE21" s="16"/>
      <c r="AF21" s="17"/>
    </row>
    <row r="22" spans="1:35" ht="12" customHeight="1" x14ac:dyDescent="0.15">
      <c r="A22" s="184"/>
      <c r="B22" s="185"/>
      <c r="C22" s="154"/>
      <c r="D22" s="175" t="s">
        <v>104</v>
      </c>
      <c r="E22" s="175"/>
      <c r="F22" s="175"/>
      <c r="G22" s="175"/>
      <c r="H22" s="175"/>
      <c r="I22" s="175"/>
      <c r="J22" s="170"/>
      <c r="K22" s="171"/>
      <c r="L22" s="172"/>
      <c r="M22" s="173"/>
      <c r="N22" s="174"/>
      <c r="O22" s="150">
        <f>SUM(O17:Q21)</f>
        <v>0</v>
      </c>
      <c r="P22" s="151"/>
      <c r="Q22" s="151"/>
      <c r="R22" s="152">
        <f>+SUM(R17:T21)</f>
        <v>0</v>
      </c>
      <c r="S22" s="153"/>
      <c r="T22" s="154"/>
      <c r="U22" s="24" t="s">
        <v>107</v>
      </c>
      <c r="V22" s="16"/>
      <c r="W22" s="16"/>
      <c r="X22" s="16"/>
      <c r="Y22" s="16"/>
      <c r="Z22" s="16"/>
      <c r="AA22" s="16"/>
      <c r="AB22" s="16"/>
      <c r="AC22" s="16"/>
      <c r="AD22" s="16"/>
      <c r="AE22" s="16"/>
      <c r="AF22" s="17"/>
    </row>
    <row r="23" spans="1:35" ht="12" customHeight="1" x14ac:dyDescent="0.15">
      <c r="A23" s="167" t="s">
        <v>5</v>
      </c>
      <c r="B23" s="168"/>
      <c r="C23" s="168"/>
      <c r="D23" s="168"/>
      <c r="E23" s="168"/>
      <c r="F23" s="168"/>
      <c r="G23" s="168"/>
      <c r="H23" s="168"/>
      <c r="I23" s="169"/>
      <c r="J23" s="170"/>
      <c r="K23" s="171"/>
      <c r="L23" s="172"/>
      <c r="M23" s="173"/>
      <c r="N23" s="174"/>
      <c r="O23" s="150">
        <f>ROUND(O22*0.3,0)</f>
        <v>0</v>
      </c>
      <c r="P23" s="151"/>
      <c r="Q23" s="151"/>
      <c r="R23" s="152">
        <f>ROUND(O23*$T$16,0)</f>
        <v>0</v>
      </c>
      <c r="S23" s="153"/>
      <c r="T23" s="154"/>
      <c r="U23" s="18" t="s">
        <v>106</v>
      </c>
      <c r="V23" s="16"/>
      <c r="W23" s="16"/>
      <c r="X23" s="16"/>
      <c r="Y23" s="16"/>
      <c r="Z23" s="16"/>
      <c r="AA23" s="16"/>
      <c r="AB23" s="16"/>
      <c r="AC23" s="16"/>
      <c r="AD23" s="16"/>
      <c r="AE23" s="16"/>
      <c r="AF23" s="17"/>
    </row>
    <row r="24" spans="1:35" ht="12" customHeight="1" x14ac:dyDescent="0.15">
      <c r="A24" s="187" t="s">
        <v>14</v>
      </c>
      <c r="B24" s="168"/>
      <c r="C24" s="168"/>
      <c r="D24" s="168"/>
      <c r="E24" s="168"/>
      <c r="F24" s="168"/>
      <c r="G24" s="168"/>
      <c r="H24" s="168"/>
      <c r="I24" s="169"/>
      <c r="J24" s="170"/>
      <c r="K24" s="171"/>
      <c r="L24" s="172"/>
      <c r="M24" s="173"/>
      <c r="N24" s="174"/>
      <c r="O24" s="150">
        <f>+O22+O23</f>
        <v>0</v>
      </c>
      <c r="P24" s="151"/>
      <c r="Q24" s="151"/>
      <c r="R24" s="150">
        <f>+R22+R23</f>
        <v>0</v>
      </c>
      <c r="S24" s="151"/>
      <c r="T24" s="151"/>
      <c r="U24" s="24"/>
      <c r="V24" s="16"/>
      <c r="W24" s="16"/>
      <c r="X24" s="16"/>
      <c r="Y24" s="16"/>
      <c r="Z24" s="16"/>
      <c r="AA24" s="16"/>
      <c r="AB24" s="16"/>
      <c r="AC24" s="16"/>
      <c r="AD24" s="16"/>
      <c r="AE24" s="16"/>
      <c r="AF24" s="17"/>
    </row>
    <row r="26" spans="1:35" s="30" customFormat="1" ht="12" customHeight="1" x14ac:dyDescent="0.15">
      <c r="A26" s="35" t="s">
        <v>27</v>
      </c>
      <c r="AG26" s="125"/>
      <c r="AH26" s="125"/>
      <c r="AI26" s="125"/>
    </row>
    <row r="27" spans="1:35" s="30" customFormat="1" ht="12" customHeight="1" x14ac:dyDescent="0.15">
      <c r="A27" s="164" t="s">
        <v>0</v>
      </c>
      <c r="B27" s="165"/>
      <c r="C27" s="166"/>
      <c r="D27" s="164" t="s">
        <v>1</v>
      </c>
      <c r="E27" s="165"/>
      <c r="F27" s="165"/>
      <c r="G27" s="165"/>
      <c r="H27" s="165"/>
      <c r="I27" s="166"/>
      <c r="J27" s="222" t="s">
        <v>23</v>
      </c>
      <c r="K27" s="223"/>
      <c r="L27" s="224"/>
      <c r="M27" s="222" t="s">
        <v>25</v>
      </c>
      <c r="N27" s="224"/>
      <c r="O27" s="164" t="s">
        <v>2</v>
      </c>
      <c r="P27" s="165"/>
      <c r="Q27" s="166"/>
      <c r="R27" s="107" t="s">
        <v>6</v>
      </c>
      <c r="S27" s="108"/>
      <c r="T27" s="109">
        <f>T16</f>
        <v>0.1</v>
      </c>
      <c r="U27" s="164" t="s">
        <v>3</v>
      </c>
      <c r="V27" s="165"/>
      <c r="W27" s="165"/>
      <c r="X27" s="165"/>
      <c r="Y27" s="165"/>
      <c r="Z27" s="165"/>
      <c r="AA27" s="165"/>
      <c r="AB27" s="165"/>
      <c r="AC27" s="165"/>
      <c r="AD27" s="165"/>
      <c r="AE27" s="165"/>
      <c r="AF27" s="166"/>
      <c r="AG27" s="125"/>
      <c r="AH27" s="125"/>
      <c r="AI27" s="125"/>
    </row>
    <row r="28" spans="1:35" s="30" customFormat="1" ht="12" customHeight="1" x14ac:dyDescent="0.15">
      <c r="A28" s="143" t="s">
        <v>16</v>
      </c>
      <c r="B28" s="144"/>
      <c r="C28" s="145"/>
      <c r="D28" s="167" t="s">
        <v>108</v>
      </c>
      <c r="E28" s="168"/>
      <c r="F28" s="168"/>
      <c r="G28" s="168"/>
      <c r="H28" s="168"/>
      <c r="I28" s="169"/>
      <c r="J28" s="150">
        <v>10000</v>
      </c>
      <c r="K28" s="151"/>
      <c r="L28" s="151"/>
      <c r="M28" s="148"/>
      <c r="N28" s="149"/>
      <c r="O28" s="150">
        <f t="shared" ref="O28:O38" si="1">J28*M28</f>
        <v>0</v>
      </c>
      <c r="P28" s="151"/>
      <c r="Q28" s="151"/>
      <c r="R28" s="152">
        <f t="shared" ref="R28:R38" si="2">ROUND(O28*$T$16,0)</f>
        <v>0</v>
      </c>
      <c r="S28" s="153"/>
      <c r="T28" s="154"/>
      <c r="U28" s="155" t="s">
        <v>162</v>
      </c>
      <c r="V28" s="156"/>
      <c r="W28" s="156"/>
      <c r="X28" s="156"/>
      <c r="Y28" s="156"/>
      <c r="Z28" s="156"/>
      <c r="AA28" s="156"/>
      <c r="AB28" s="156"/>
      <c r="AC28" s="156"/>
      <c r="AD28" s="156"/>
      <c r="AE28" s="156"/>
      <c r="AF28" s="157"/>
      <c r="AG28" s="125"/>
      <c r="AH28" s="125"/>
      <c r="AI28" s="125"/>
    </row>
    <row r="29" spans="1:35" s="30" customFormat="1" ht="12" customHeight="1" x14ac:dyDescent="0.15">
      <c r="A29" s="181"/>
      <c r="B29" s="200"/>
      <c r="C29" s="183"/>
      <c r="D29" s="143" t="s">
        <v>109</v>
      </c>
      <c r="E29" s="144"/>
      <c r="F29" s="144"/>
      <c r="G29" s="144"/>
      <c r="H29" s="144"/>
      <c r="I29" s="145"/>
      <c r="J29" s="158">
        <v>10000</v>
      </c>
      <c r="K29" s="159"/>
      <c r="L29" s="159"/>
      <c r="M29" s="176"/>
      <c r="N29" s="177"/>
      <c r="O29" s="158">
        <f t="shared" si="1"/>
        <v>0</v>
      </c>
      <c r="P29" s="159"/>
      <c r="Q29" s="159"/>
      <c r="R29" s="158">
        <f t="shared" si="2"/>
        <v>0</v>
      </c>
      <c r="S29" s="159"/>
      <c r="T29" s="160"/>
      <c r="U29" s="251" t="s">
        <v>178</v>
      </c>
      <c r="V29" s="252"/>
      <c r="W29" s="252"/>
      <c r="X29" s="252"/>
      <c r="Y29" s="252"/>
      <c r="Z29" s="252"/>
      <c r="AA29" s="252"/>
      <c r="AB29" s="252"/>
      <c r="AC29" s="252"/>
      <c r="AD29" s="252"/>
      <c r="AE29" s="252"/>
      <c r="AF29" s="253"/>
      <c r="AG29" s="125"/>
      <c r="AH29" s="285"/>
      <c r="AI29" s="125"/>
    </row>
    <row r="30" spans="1:35" s="30" customFormat="1" ht="12" customHeight="1" x14ac:dyDescent="0.15">
      <c r="A30" s="181"/>
      <c r="B30" s="200"/>
      <c r="C30" s="183"/>
      <c r="D30" s="184"/>
      <c r="E30" s="185"/>
      <c r="F30" s="185"/>
      <c r="G30" s="185"/>
      <c r="H30" s="185"/>
      <c r="I30" s="154"/>
      <c r="J30" s="161">
        <v>20000</v>
      </c>
      <c r="K30" s="162"/>
      <c r="L30" s="162"/>
      <c r="M30" s="211"/>
      <c r="N30" s="212"/>
      <c r="O30" s="161">
        <f t="shared" si="1"/>
        <v>0</v>
      </c>
      <c r="P30" s="162"/>
      <c r="Q30" s="162"/>
      <c r="R30" s="161">
        <f t="shared" si="2"/>
        <v>0</v>
      </c>
      <c r="S30" s="162"/>
      <c r="T30" s="163"/>
      <c r="U30" s="140" t="s">
        <v>179</v>
      </c>
      <c r="V30" s="141"/>
      <c r="W30" s="141"/>
      <c r="X30" s="141"/>
      <c r="Y30" s="141"/>
      <c r="Z30" s="141"/>
      <c r="AA30" s="141"/>
      <c r="AB30" s="141"/>
      <c r="AC30" s="141"/>
      <c r="AD30" s="141"/>
      <c r="AE30" s="141"/>
      <c r="AF30" s="142"/>
      <c r="AG30" s="125"/>
      <c r="AH30" s="285"/>
      <c r="AI30" s="125"/>
    </row>
    <row r="31" spans="1:35" s="30" customFormat="1" ht="12" customHeight="1" x14ac:dyDescent="0.15">
      <c r="A31" s="181"/>
      <c r="B31" s="200"/>
      <c r="C31" s="183"/>
      <c r="D31" s="143" t="s">
        <v>110</v>
      </c>
      <c r="E31" s="144"/>
      <c r="F31" s="144"/>
      <c r="G31" s="144"/>
      <c r="H31" s="144"/>
      <c r="I31" s="145"/>
      <c r="J31" s="158">
        <v>2000</v>
      </c>
      <c r="K31" s="159"/>
      <c r="L31" s="159"/>
      <c r="M31" s="176"/>
      <c r="N31" s="177"/>
      <c r="O31" s="158">
        <f t="shared" si="1"/>
        <v>0</v>
      </c>
      <c r="P31" s="159"/>
      <c r="Q31" s="159"/>
      <c r="R31" s="158">
        <f t="shared" si="2"/>
        <v>0</v>
      </c>
      <c r="S31" s="159"/>
      <c r="T31" s="160"/>
      <c r="U31" s="251" t="s">
        <v>163</v>
      </c>
      <c r="V31" s="252"/>
      <c r="W31" s="252"/>
      <c r="X31" s="252"/>
      <c r="Y31" s="252"/>
      <c r="Z31" s="252"/>
      <c r="AA31" s="252"/>
      <c r="AB31" s="252"/>
      <c r="AC31" s="252"/>
      <c r="AD31" s="252"/>
      <c r="AE31" s="252"/>
      <c r="AF31" s="253"/>
      <c r="AG31" s="125"/>
      <c r="AH31" s="125"/>
      <c r="AI31" s="285"/>
    </row>
    <row r="32" spans="1:35" s="30" customFormat="1" ht="12" customHeight="1" x14ac:dyDescent="0.15">
      <c r="A32" s="181"/>
      <c r="B32" s="200"/>
      <c r="C32" s="183"/>
      <c r="D32" s="181"/>
      <c r="E32" s="200"/>
      <c r="F32" s="200"/>
      <c r="G32" s="200"/>
      <c r="H32" s="200"/>
      <c r="I32" s="183"/>
      <c r="J32" s="132">
        <v>4000</v>
      </c>
      <c r="K32" s="133"/>
      <c r="L32" s="133"/>
      <c r="M32" s="138"/>
      <c r="N32" s="139"/>
      <c r="O32" s="132">
        <f t="shared" si="1"/>
        <v>0</v>
      </c>
      <c r="P32" s="133"/>
      <c r="Q32" s="133"/>
      <c r="R32" s="132">
        <f t="shared" si="2"/>
        <v>0</v>
      </c>
      <c r="S32" s="133"/>
      <c r="T32" s="134"/>
      <c r="U32" s="135" t="s">
        <v>164</v>
      </c>
      <c r="V32" s="136"/>
      <c r="W32" s="136"/>
      <c r="X32" s="136"/>
      <c r="Y32" s="136"/>
      <c r="Z32" s="136"/>
      <c r="AA32" s="136"/>
      <c r="AB32" s="136"/>
      <c r="AC32" s="136"/>
      <c r="AD32" s="136"/>
      <c r="AE32" s="136"/>
      <c r="AF32" s="137"/>
      <c r="AG32" s="125"/>
      <c r="AH32" s="125"/>
      <c r="AI32" s="285"/>
    </row>
    <row r="33" spans="1:35" s="30" customFormat="1" ht="12" customHeight="1" x14ac:dyDescent="0.15">
      <c r="A33" s="181"/>
      <c r="B33" s="200"/>
      <c r="C33" s="183"/>
      <c r="D33" s="181"/>
      <c r="E33" s="200"/>
      <c r="F33" s="200"/>
      <c r="G33" s="200"/>
      <c r="H33" s="200"/>
      <c r="I33" s="183"/>
      <c r="J33" s="132">
        <v>4000</v>
      </c>
      <c r="K33" s="133"/>
      <c r="L33" s="133"/>
      <c r="M33" s="138"/>
      <c r="N33" s="139"/>
      <c r="O33" s="132">
        <f t="shared" ref="O33:O34" si="3">J33*M33</f>
        <v>0</v>
      </c>
      <c r="P33" s="133"/>
      <c r="Q33" s="133"/>
      <c r="R33" s="132">
        <f t="shared" si="2"/>
        <v>0</v>
      </c>
      <c r="S33" s="133"/>
      <c r="T33" s="134"/>
      <c r="U33" s="135" t="s">
        <v>165</v>
      </c>
      <c r="V33" s="136"/>
      <c r="W33" s="136"/>
      <c r="X33" s="136"/>
      <c r="Y33" s="136"/>
      <c r="Z33" s="136"/>
      <c r="AA33" s="136"/>
      <c r="AB33" s="136"/>
      <c r="AC33" s="136"/>
      <c r="AD33" s="136"/>
      <c r="AE33" s="136"/>
      <c r="AF33" s="137"/>
      <c r="AG33" s="125"/>
      <c r="AH33" s="125"/>
      <c r="AI33" s="285"/>
    </row>
    <row r="34" spans="1:35" s="93" customFormat="1" ht="12" customHeight="1" x14ac:dyDescent="0.15">
      <c r="A34" s="181"/>
      <c r="B34" s="200"/>
      <c r="C34" s="183"/>
      <c r="D34" s="181"/>
      <c r="E34" s="200"/>
      <c r="F34" s="200"/>
      <c r="G34" s="200"/>
      <c r="H34" s="200"/>
      <c r="I34" s="183"/>
      <c r="J34" s="132">
        <v>4000</v>
      </c>
      <c r="K34" s="133"/>
      <c r="L34" s="133"/>
      <c r="M34" s="138"/>
      <c r="N34" s="139"/>
      <c r="O34" s="132">
        <f t="shared" si="3"/>
        <v>0</v>
      </c>
      <c r="P34" s="133"/>
      <c r="Q34" s="133"/>
      <c r="R34" s="132">
        <f t="shared" ref="R34" si="4">ROUND(O34*$T$16,0)</f>
        <v>0</v>
      </c>
      <c r="S34" s="133"/>
      <c r="T34" s="134"/>
      <c r="U34" s="135" t="s">
        <v>166</v>
      </c>
      <c r="V34" s="136"/>
      <c r="W34" s="136"/>
      <c r="X34" s="136"/>
      <c r="Y34" s="136"/>
      <c r="Z34" s="136"/>
      <c r="AA34" s="136"/>
      <c r="AB34" s="136"/>
      <c r="AC34" s="136"/>
      <c r="AD34" s="136"/>
      <c r="AE34" s="136"/>
      <c r="AF34" s="137"/>
      <c r="AG34" s="125"/>
      <c r="AH34" s="125"/>
      <c r="AI34" s="285"/>
    </row>
    <row r="35" spans="1:35" s="30" customFormat="1" ht="12" customHeight="1" x14ac:dyDescent="0.15">
      <c r="A35" s="181"/>
      <c r="B35" s="200"/>
      <c r="C35" s="183"/>
      <c r="D35" s="184"/>
      <c r="E35" s="185"/>
      <c r="F35" s="185"/>
      <c r="G35" s="185"/>
      <c r="H35" s="185"/>
      <c r="I35" s="154"/>
      <c r="J35" s="208"/>
      <c r="K35" s="209"/>
      <c r="L35" s="210"/>
      <c r="M35" s="211"/>
      <c r="N35" s="212"/>
      <c r="O35" s="161">
        <f t="shared" si="1"/>
        <v>0</v>
      </c>
      <c r="P35" s="162"/>
      <c r="Q35" s="162"/>
      <c r="R35" s="161">
        <f t="shared" si="2"/>
        <v>0</v>
      </c>
      <c r="S35" s="162"/>
      <c r="T35" s="163"/>
      <c r="U35" s="140" t="s">
        <v>167</v>
      </c>
      <c r="V35" s="141"/>
      <c r="W35" s="141"/>
      <c r="X35" s="141"/>
      <c r="Y35" s="141"/>
      <c r="Z35" s="141"/>
      <c r="AA35" s="141"/>
      <c r="AB35" s="141"/>
      <c r="AC35" s="141"/>
      <c r="AD35" s="141"/>
      <c r="AE35" s="141"/>
      <c r="AF35" s="142"/>
      <c r="AG35" s="125"/>
      <c r="AH35" s="125"/>
      <c r="AI35" s="285"/>
    </row>
    <row r="36" spans="1:35" s="30" customFormat="1" ht="12" customHeight="1" x14ac:dyDescent="0.15">
      <c r="A36" s="181"/>
      <c r="B36" s="200"/>
      <c r="C36" s="183"/>
      <c r="D36" s="143" t="s">
        <v>111</v>
      </c>
      <c r="E36" s="144"/>
      <c r="F36" s="144"/>
      <c r="G36" s="144"/>
      <c r="H36" s="144"/>
      <c r="I36" s="145"/>
      <c r="J36" s="158">
        <v>1500</v>
      </c>
      <c r="K36" s="159"/>
      <c r="L36" s="159"/>
      <c r="M36" s="176"/>
      <c r="N36" s="177"/>
      <c r="O36" s="158">
        <f t="shared" si="1"/>
        <v>0</v>
      </c>
      <c r="P36" s="159"/>
      <c r="Q36" s="159"/>
      <c r="R36" s="158">
        <f t="shared" si="2"/>
        <v>0</v>
      </c>
      <c r="S36" s="159"/>
      <c r="T36" s="160"/>
      <c r="U36" s="251" t="s">
        <v>168</v>
      </c>
      <c r="V36" s="252"/>
      <c r="W36" s="252"/>
      <c r="X36" s="252"/>
      <c r="Y36" s="252"/>
      <c r="Z36" s="252"/>
      <c r="AA36" s="252"/>
      <c r="AB36" s="252"/>
      <c r="AC36" s="252"/>
      <c r="AD36" s="252"/>
      <c r="AE36" s="252"/>
      <c r="AF36" s="253"/>
      <c r="AG36" s="125"/>
      <c r="AH36" s="285"/>
      <c r="AI36" s="125"/>
    </row>
    <row r="37" spans="1:35" s="30" customFormat="1" ht="12" customHeight="1" x14ac:dyDescent="0.15">
      <c r="A37" s="181"/>
      <c r="B37" s="200"/>
      <c r="C37" s="183"/>
      <c r="D37" s="181"/>
      <c r="E37" s="200"/>
      <c r="F37" s="200"/>
      <c r="G37" s="200"/>
      <c r="H37" s="200"/>
      <c r="I37" s="183"/>
      <c r="J37" s="132">
        <v>2000</v>
      </c>
      <c r="K37" s="133"/>
      <c r="L37" s="133"/>
      <c r="M37" s="138"/>
      <c r="N37" s="139"/>
      <c r="O37" s="132">
        <f t="shared" si="1"/>
        <v>0</v>
      </c>
      <c r="P37" s="133"/>
      <c r="Q37" s="133"/>
      <c r="R37" s="132">
        <f t="shared" si="2"/>
        <v>0</v>
      </c>
      <c r="S37" s="133"/>
      <c r="T37" s="134"/>
      <c r="U37" s="135" t="s">
        <v>169</v>
      </c>
      <c r="V37" s="136"/>
      <c r="W37" s="136"/>
      <c r="X37" s="136"/>
      <c r="Y37" s="136"/>
      <c r="Z37" s="136"/>
      <c r="AA37" s="136"/>
      <c r="AB37" s="136"/>
      <c r="AC37" s="136"/>
      <c r="AD37" s="136"/>
      <c r="AE37" s="136"/>
      <c r="AF37" s="137"/>
      <c r="AG37" s="125"/>
      <c r="AH37" s="285"/>
      <c r="AI37" s="125"/>
    </row>
    <row r="38" spans="1:35" s="30" customFormat="1" ht="12" customHeight="1" x14ac:dyDescent="0.15">
      <c r="A38" s="181"/>
      <c r="B38" s="200"/>
      <c r="C38" s="183"/>
      <c r="D38" s="184"/>
      <c r="E38" s="185"/>
      <c r="F38" s="185"/>
      <c r="G38" s="185"/>
      <c r="H38" s="185"/>
      <c r="I38" s="154"/>
      <c r="J38" s="161">
        <v>2500</v>
      </c>
      <c r="K38" s="162"/>
      <c r="L38" s="162"/>
      <c r="M38" s="211"/>
      <c r="N38" s="212"/>
      <c r="O38" s="161">
        <f t="shared" si="1"/>
        <v>0</v>
      </c>
      <c r="P38" s="162"/>
      <c r="Q38" s="162"/>
      <c r="R38" s="161">
        <f t="shared" si="2"/>
        <v>0</v>
      </c>
      <c r="S38" s="162"/>
      <c r="T38" s="163"/>
      <c r="U38" s="140" t="s">
        <v>170</v>
      </c>
      <c r="V38" s="141"/>
      <c r="W38" s="141"/>
      <c r="X38" s="141"/>
      <c r="Y38" s="141"/>
      <c r="Z38" s="141"/>
      <c r="AA38" s="141"/>
      <c r="AB38" s="141"/>
      <c r="AC38" s="141"/>
      <c r="AD38" s="141"/>
      <c r="AE38" s="141"/>
      <c r="AF38" s="142"/>
      <c r="AG38" s="125"/>
      <c r="AH38" s="285"/>
      <c r="AI38" s="125"/>
    </row>
    <row r="39" spans="1:35" s="30" customFormat="1" ht="12" customHeight="1" x14ac:dyDescent="0.15">
      <c r="A39" s="181"/>
      <c r="B39" s="200"/>
      <c r="C39" s="183"/>
      <c r="D39" s="175" t="s">
        <v>112</v>
      </c>
      <c r="E39" s="175"/>
      <c r="F39" s="175"/>
      <c r="G39" s="175"/>
      <c r="H39" s="175"/>
      <c r="I39" s="175"/>
      <c r="J39" s="188"/>
      <c r="K39" s="188"/>
      <c r="L39" s="188"/>
      <c r="M39" s="188"/>
      <c r="N39" s="188"/>
      <c r="O39" s="150">
        <f>ROUND(SUM(O28:Q38)*0.2,0)</f>
        <v>0</v>
      </c>
      <c r="P39" s="151"/>
      <c r="Q39" s="151"/>
      <c r="R39" s="152">
        <f>ROUND(O39*$T$16,0)</f>
        <v>0</v>
      </c>
      <c r="S39" s="153"/>
      <c r="T39" s="154"/>
      <c r="U39" s="27" t="s">
        <v>114</v>
      </c>
      <c r="V39" s="36"/>
      <c r="W39" s="36"/>
      <c r="X39" s="36"/>
      <c r="Y39" s="36"/>
      <c r="Z39" s="36"/>
      <c r="AA39" s="36"/>
      <c r="AB39" s="36"/>
      <c r="AC39" s="36"/>
      <c r="AD39" s="36"/>
      <c r="AE39" s="36"/>
      <c r="AF39" s="37"/>
      <c r="AG39" s="125"/>
      <c r="AH39" s="125"/>
      <c r="AI39" s="125"/>
    </row>
    <row r="40" spans="1:35" s="30" customFormat="1" ht="12" customHeight="1" x14ac:dyDescent="0.15">
      <c r="A40" s="184"/>
      <c r="B40" s="185"/>
      <c r="C40" s="154"/>
      <c r="D40" s="175" t="s">
        <v>113</v>
      </c>
      <c r="E40" s="175"/>
      <c r="F40" s="175"/>
      <c r="G40" s="175"/>
      <c r="H40" s="175"/>
      <c r="I40" s="175"/>
      <c r="J40" s="188"/>
      <c r="K40" s="188"/>
      <c r="L40" s="188"/>
      <c r="M40" s="188"/>
      <c r="N40" s="188"/>
      <c r="O40" s="150">
        <f>SUM(O28:Q39)</f>
        <v>0</v>
      </c>
      <c r="P40" s="151"/>
      <c r="Q40" s="151"/>
      <c r="R40" s="152">
        <f>+SUM(R28:T39)</f>
        <v>0</v>
      </c>
      <c r="S40" s="153"/>
      <c r="T40" s="154"/>
      <c r="U40" s="27" t="s">
        <v>115</v>
      </c>
      <c r="V40" s="28"/>
      <c r="W40" s="28"/>
      <c r="X40" s="28"/>
      <c r="Y40" s="28"/>
      <c r="Z40" s="28"/>
      <c r="AA40" s="28"/>
      <c r="AB40" s="28"/>
      <c r="AC40" s="28"/>
      <c r="AD40" s="28"/>
      <c r="AE40" s="28"/>
      <c r="AF40" s="29"/>
      <c r="AG40" s="125"/>
      <c r="AH40" s="125"/>
      <c r="AI40" s="125"/>
    </row>
    <row r="41" spans="1:35" s="30" customFormat="1" ht="12" customHeight="1" x14ac:dyDescent="0.15">
      <c r="A41" s="167" t="s">
        <v>5</v>
      </c>
      <c r="B41" s="168"/>
      <c r="C41" s="168"/>
      <c r="D41" s="168"/>
      <c r="E41" s="168"/>
      <c r="F41" s="168"/>
      <c r="G41" s="168"/>
      <c r="H41" s="168"/>
      <c r="I41" s="169"/>
      <c r="J41" s="188"/>
      <c r="K41" s="188"/>
      <c r="L41" s="188"/>
      <c r="M41" s="188"/>
      <c r="N41" s="188"/>
      <c r="O41" s="150">
        <f>ROUND(O40*0.3,0)</f>
        <v>0</v>
      </c>
      <c r="P41" s="151"/>
      <c r="Q41" s="151"/>
      <c r="R41" s="152">
        <f>ROUND(O41*$T$16,0)</f>
        <v>0</v>
      </c>
      <c r="S41" s="153"/>
      <c r="T41" s="154"/>
      <c r="U41" s="33" t="s">
        <v>116</v>
      </c>
      <c r="V41" s="28"/>
      <c r="W41" s="28"/>
      <c r="X41" s="28"/>
      <c r="Y41" s="28"/>
      <c r="Z41" s="28"/>
      <c r="AA41" s="28"/>
      <c r="AB41" s="28"/>
      <c r="AC41" s="28"/>
      <c r="AD41" s="28"/>
      <c r="AE41" s="28"/>
      <c r="AF41" s="29"/>
      <c r="AG41" s="125"/>
      <c r="AH41" s="125"/>
      <c r="AI41" s="125"/>
    </row>
    <row r="42" spans="1:35" s="30" customFormat="1" ht="12" customHeight="1" x14ac:dyDescent="0.15">
      <c r="A42" s="187" t="s">
        <v>72</v>
      </c>
      <c r="B42" s="168"/>
      <c r="C42" s="168"/>
      <c r="D42" s="168"/>
      <c r="E42" s="168"/>
      <c r="F42" s="168"/>
      <c r="G42" s="168"/>
      <c r="H42" s="168"/>
      <c r="I42" s="168"/>
      <c r="J42" s="188"/>
      <c r="K42" s="188"/>
      <c r="L42" s="188"/>
      <c r="M42" s="188"/>
      <c r="N42" s="188"/>
      <c r="O42" s="151">
        <f>+O40+O41</f>
        <v>0</v>
      </c>
      <c r="P42" s="151"/>
      <c r="Q42" s="151"/>
      <c r="R42" s="150">
        <f>+R40+R41</f>
        <v>0</v>
      </c>
      <c r="S42" s="151"/>
      <c r="T42" s="151"/>
      <c r="U42" s="27"/>
      <c r="V42" s="28"/>
      <c r="W42" s="28"/>
      <c r="X42" s="28"/>
      <c r="Y42" s="28"/>
      <c r="Z42" s="28"/>
      <c r="AA42" s="28"/>
      <c r="AB42" s="28"/>
      <c r="AC42" s="28"/>
      <c r="AD42" s="28"/>
      <c r="AE42" s="28"/>
      <c r="AF42" s="29"/>
      <c r="AG42" s="125"/>
      <c r="AH42" s="125"/>
      <c r="AI42" s="125"/>
    </row>
    <row r="43" spans="1:35" s="35" customFormat="1" ht="12" customHeight="1" x14ac:dyDescent="0.15">
      <c r="A43" s="9"/>
      <c r="B43" s="30"/>
      <c r="C43" s="9"/>
      <c r="D43" s="9"/>
      <c r="E43" s="9"/>
      <c r="O43" s="10"/>
      <c r="P43" s="10"/>
      <c r="Q43" s="10"/>
      <c r="R43" s="10"/>
      <c r="S43" s="10"/>
      <c r="T43" s="8"/>
      <c r="U43" s="10"/>
      <c r="V43" s="10"/>
      <c r="W43" s="10"/>
      <c r="X43" s="10"/>
      <c r="Y43" s="10"/>
      <c r="Z43" s="8"/>
      <c r="AA43" s="10"/>
      <c r="AB43" s="10"/>
      <c r="AC43" s="10"/>
      <c r="AD43" s="10"/>
      <c r="AE43" s="10"/>
      <c r="AG43" s="52"/>
      <c r="AH43" s="52"/>
      <c r="AI43" s="52"/>
    </row>
    <row r="44" spans="1:35" ht="12" customHeight="1" x14ac:dyDescent="0.15">
      <c r="A44" s="6" t="s">
        <v>28</v>
      </c>
    </row>
    <row r="45" spans="1:35" ht="12" customHeight="1" x14ac:dyDescent="0.15">
      <c r="A45" s="164" t="s">
        <v>0</v>
      </c>
      <c r="B45" s="165"/>
      <c r="C45" s="166"/>
      <c r="D45" s="164" t="s">
        <v>1</v>
      </c>
      <c r="E45" s="165"/>
      <c r="F45" s="165"/>
      <c r="G45" s="165"/>
      <c r="H45" s="165"/>
      <c r="I45" s="166"/>
      <c r="J45" s="222" t="s">
        <v>23</v>
      </c>
      <c r="K45" s="223"/>
      <c r="L45" s="224"/>
      <c r="M45" s="222" t="s">
        <v>29</v>
      </c>
      <c r="N45" s="224"/>
      <c r="O45" s="164" t="s">
        <v>2</v>
      </c>
      <c r="P45" s="165"/>
      <c r="Q45" s="166"/>
      <c r="R45" s="107" t="s">
        <v>6</v>
      </c>
      <c r="S45" s="108"/>
      <c r="T45" s="109">
        <v>0.1</v>
      </c>
      <c r="U45" s="164" t="s">
        <v>3</v>
      </c>
      <c r="V45" s="165"/>
      <c r="W45" s="165"/>
      <c r="X45" s="165"/>
      <c r="Y45" s="165"/>
      <c r="Z45" s="165"/>
      <c r="AA45" s="165"/>
      <c r="AB45" s="165"/>
      <c r="AC45" s="165"/>
      <c r="AD45" s="165"/>
      <c r="AE45" s="165"/>
      <c r="AF45" s="166"/>
    </row>
    <row r="46" spans="1:35" ht="12" customHeight="1" x14ac:dyDescent="0.15">
      <c r="A46" s="143" t="s">
        <v>16</v>
      </c>
      <c r="B46" s="144"/>
      <c r="C46" s="145"/>
      <c r="D46" s="175" t="s">
        <v>117</v>
      </c>
      <c r="E46" s="175"/>
      <c r="F46" s="175"/>
      <c r="G46" s="175"/>
      <c r="H46" s="175"/>
      <c r="I46" s="175"/>
      <c r="J46" s="150">
        <v>50000</v>
      </c>
      <c r="K46" s="151"/>
      <c r="L46" s="151"/>
      <c r="M46" s="148"/>
      <c r="N46" s="149"/>
      <c r="O46" s="150">
        <f>J46*M46</f>
        <v>0</v>
      </c>
      <c r="P46" s="151"/>
      <c r="Q46" s="151"/>
      <c r="R46" s="152">
        <f>ROUND(O46*$T$16,0)</f>
        <v>0</v>
      </c>
      <c r="S46" s="153"/>
      <c r="T46" s="154"/>
      <c r="U46" s="155" t="s">
        <v>171</v>
      </c>
      <c r="V46" s="156"/>
      <c r="W46" s="156"/>
      <c r="X46" s="156"/>
      <c r="Y46" s="156"/>
      <c r="Z46" s="156"/>
      <c r="AA46" s="156"/>
      <c r="AB46" s="156"/>
      <c r="AC46" s="156"/>
      <c r="AD46" s="156"/>
      <c r="AE46" s="156"/>
      <c r="AF46" s="157"/>
    </row>
    <row r="47" spans="1:35" ht="12" customHeight="1" x14ac:dyDescent="0.15">
      <c r="A47" s="181"/>
      <c r="B47" s="182"/>
      <c r="C47" s="183"/>
      <c r="D47" s="175" t="s">
        <v>112</v>
      </c>
      <c r="E47" s="175"/>
      <c r="F47" s="175"/>
      <c r="G47" s="175"/>
      <c r="H47" s="175"/>
      <c r="I47" s="175"/>
      <c r="J47" s="170"/>
      <c r="K47" s="171"/>
      <c r="L47" s="172"/>
      <c r="M47" s="173"/>
      <c r="N47" s="174"/>
      <c r="O47" s="150">
        <f>ROUND(SUM(O46)*0.2,0)</f>
        <v>0</v>
      </c>
      <c r="P47" s="151"/>
      <c r="Q47" s="151"/>
      <c r="R47" s="152">
        <f>ROUND(O47*$T$16,0)</f>
        <v>0</v>
      </c>
      <c r="S47" s="153"/>
      <c r="T47" s="154"/>
      <c r="U47" s="24" t="s">
        <v>118</v>
      </c>
      <c r="V47" s="25"/>
      <c r="W47" s="25"/>
      <c r="X47" s="25"/>
      <c r="Y47" s="25"/>
      <c r="Z47" s="25"/>
      <c r="AA47" s="25"/>
      <c r="AB47" s="25"/>
      <c r="AC47" s="25"/>
      <c r="AD47" s="25"/>
      <c r="AE47" s="25"/>
      <c r="AF47" s="26"/>
    </row>
    <row r="48" spans="1:35" ht="12" customHeight="1" x14ac:dyDescent="0.15">
      <c r="A48" s="184"/>
      <c r="B48" s="185"/>
      <c r="C48" s="154"/>
      <c r="D48" s="175" t="s">
        <v>113</v>
      </c>
      <c r="E48" s="175"/>
      <c r="F48" s="175"/>
      <c r="G48" s="175"/>
      <c r="H48" s="175"/>
      <c r="I48" s="175"/>
      <c r="J48" s="170"/>
      <c r="K48" s="171"/>
      <c r="L48" s="172"/>
      <c r="M48" s="173"/>
      <c r="N48" s="174"/>
      <c r="O48" s="150">
        <f>SUM(O46:Q47)</f>
        <v>0</v>
      </c>
      <c r="P48" s="151"/>
      <c r="Q48" s="151"/>
      <c r="R48" s="152">
        <f>+SUM(R46:T47)</f>
        <v>0</v>
      </c>
      <c r="S48" s="153"/>
      <c r="T48" s="154"/>
      <c r="U48" s="24" t="s">
        <v>119</v>
      </c>
      <c r="V48" s="16"/>
      <c r="W48" s="16"/>
      <c r="X48" s="16"/>
      <c r="Y48" s="16"/>
      <c r="Z48" s="16"/>
      <c r="AA48" s="16"/>
      <c r="AB48" s="16"/>
      <c r="AC48" s="16"/>
      <c r="AD48" s="16"/>
      <c r="AE48" s="16"/>
      <c r="AF48" s="17"/>
    </row>
    <row r="49" spans="1:35" ht="12" customHeight="1" x14ac:dyDescent="0.15">
      <c r="A49" s="167" t="s">
        <v>5</v>
      </c>
      <c r="B49" s="168"/>
      <c r="C49" s="168"/>
      <c r="D49" s="168"/>
      <c r="E49" s="168"/>
      <c r="F49" s="168"/>
      <c r="G49" s="168"/>
      <c r="H49" s="168"/>
      <c r="I49" s="169"/>
      <c r="J49" s="170"/>
      <c r="K49" s="171"/>
      <c r="L49" s="172"/>
      <c r="M49" s="173"/>
      <c r="N49" s="174"/>
      <c r="O49" s="150">
        <f>ROUND(O48*0.3,0)</f>
        <v>0</v>
      </c>
      <c r="P49" s="151"/>
      <c r="Q49" s="151"/>
      <c r="R49" s="152">
        <f>ROUND(O49*$T$16,0)</f>
        <v>0</v>
      </c>
      <c r="S49" s="153"/>
      <c r="T49" s="154"/>
      <c r="U49" s="91" t="s">
        <v>116</v>
      </c>
      <c r="V49" s="16"/>
      <c r="W49" s="16"/>
      <c r="X49" s="16"/>
      <c r="Y49" s="16"/>
      <c r="Z49" s="16"/>
      <c r="AA49" s="16"/>
      <c r="AB49" s="16"/>
      <c r="AC49" s="16"/>
      <c r="AD49" s="16"/>
      <c r="AE49" s="16"/>
      <c r="AF49" s="17"/>
    </row>
    <row r="50" spans="1:35" ht="12" customHeight="1" x14ac:dyDescent="0.15">
      <c r="A50" s="187" t="s">
        <v>73</v>
      </c>
      <c r="B50" s="168"/>
      <c r="C50" s="168"/>
      <c r="D50" s="168"/>
      <c r="E50" s="168"/>
      <c r="F50" s="168"/>
      <c r="G50" s="168"/>
      <c r="H50" s="168"/>
      <c r="I50" s="168"/>
      <c r="J50" s="170"/>
      <c r="K50" s="171"/>
      <c r="L50" s="172"/>
      <c r="M50" s="173"/>
      <c r="N50" s="174"/>
      <c r="O50" s="150">
        <f>+O48+O49</f>
        <v>0</v>
      </c>
      <c r="P50" s="151"/>
      <c r="Q50" s="151"/>
      <c r="R50" s="150">
        <f>+R48+R49</f>
        <v>0</v>
      </c>
      <c r="S50" s="151"/>
      <c r="T50" s="151"/>
      <c r="U50" s="24"/>
      <c r="V50" s="16"/>
      <c r="W50" s="16"/>
      <c r="X50" s="16"/>
      <c r="Y50" s="16"/>
      <c r="Z50" s="16"/>
      <c r="AA50" s="16"/>
      <c r="AB50" s="16"/>
      <c r="AC50" s="16"/>
      <c r="AD50" s="16"/>
      <c r="AE50" s="16"/>
      <c r="AF50" s="17"/>
    </row>
    <row r="51" spans="1:35" s="6" customFormat="1" ht="12" customHeight="1" x14ac:dyDescent="0.15">
      <c r="A51" s="9"/>
      <c r="B51" s="13"/>
      <c r="C51" s="9"/>
      <c r="D51" s="9"/>
      <c r="E51" s="9"/>
      <c r="J51" s="35"/>
      <c r="K51" s="35"/>
      <c r="L51" s="35"/>
      <c r="M51" s="35"/>
      <c r="N51" s="35"/>
      <c r="O51" s="10"/>
      <c r="P51" s="10"/>
      <c r="Q51" s="10"/>
      <c r="R51" s="10"/>
      <c r="S51" s="10"/>
      <c r="T51" s="8"/>
      <c r="U51" s="10"/>
      <c r="V51" s="10"/>
      <c r="W51" s="10"/>
      <c r="X51" s="10"/>
      <c r="Y51" s="10"/>
      <c r="Z51" s="8"/>
      <c r="AA51" s="10"/>
      <c r="AB51" s="10"/>
      <c r="AC51" s="10"/>
      <c r="AD51" s="10"/>
      <c r="AE51" s="10"/>
      <c r="AG51" s="52"/>
      <c r="AH51" s="52"/>
      <c r="AI51" s="52"/>
    </row>
    <row r="52" spans="1:35" s="30" customFormat="1" ht="12" customHeight="1" x14ac:dyDescent="0.15">
      <c r="A52" s="35" t="s">
        <v>26</v>
      </c>
      <c r="AG52" s="125"/>
      <c r="AH52" s="125"/>
      <c r="AI52" s="125"/>
    </row>
    <row r="53" spans="1:35" s="30" customFormat="1" ht="12" customHeight="1" x14ac:dyDescent="0.15">
      <c r="A53" s="164" t="s">
        <v>0</v>
      </c>
      <c r="B53" s="165"/>
      <c r="C53" s="166"/>
      <c r="D53" s="164" t="s">
        <v>1</v>
      </c>
      <c r="E53" s="165"/>
      <c r="F53" s="165"/>
      <c r="G53" s="165"/>
      <c r="H53" s="165"/>
      <c r="I53" s="166"/>
      <c r="J53" s="222" t="s">
        <v>23</v>
      </c>
      <c r="K53" s="223"/>
      <c r="L53" s="224"/>
      <c r="M53" s="222" t="s">
        <v>24</v>
      </c>
      <c r="N53" s="224"/>
      <c r="O53" s="164" t="s">
        <v>2</v>
      </c>
      <c r="P53" s="165"/>
      <c r="Q53" s="166"/>
      <c r="R53" s="107" t="s">
        <v>6</v>
      </c>
      <c r="S53" s="108"/>
      <c r="T53" s="109">
        <f>T16</f>
        <v>0.1</v>
      </c>
      <c r="U53" s="164" t="s">
        <v>3</v>
      </c>
      <c r="V53" s="165"/>
      <c r="W53" s="165"/>
      <c r="X53" s="165"/>
      <c r="Y53" s="165"/>
      <c r="Z53" s="165"/>
      <c r="AA53" s="165"/>
      <c r="AB53" s="165"/>
      <c r="AC53" s="165"/>
      <c r="AD53" s="165"/>
      <c r="AE53" s="165"/>
      <c r="AF53" s="166"/>
      <c r="AG53" s="125"/>
      <c r="AH53" s="125"/>
      <c r="AI53" s="125"/>
    </row>
    <row r="54" spans="1:35" s="30" customFormat="1" ht="24.95" customHeight="1" x14ac:dyDescent="0.15">
      <c r="A54" s="143" t="s">
        <v>16</v>
      </c>
      <c r="B54" s="144"/>
      <c r="C54" s="145"/>
      <c r="D54" s="167" t="s">
        <v>117</v>
      </c>
      <c r="E54" s="168"/>
      <c r="F54" s="168"/>
      <c r="G54" s="168"/>
      <c r="H54" s="168"/>
      <c r="I54" s="169"/>
      <c r="J54" s="150">
        <v>50000</v>
      </c>
      <c r="K54" s="151"/>
      <c r="L54" s="151"/>
      <c r="M54" s="148"/>
      <c r="N54" s="149"/>
      <c r="O54" s="150">
        <f>J54*M54</f>
        <v>0</v>
      </c>
      <c r="P54" s="151"/>
      <c r="Q54" s="151"/>
      <c r="R54" s="152">
        <f t="shared" ref="R54:R59" si="5">ROUND(O54*$T$16,0)</f>
        <v>0</v>
      </c>
      <c r="S54" s="153"/>
      <c r="T54" s="154"/>
      <c r="U54" s="155" t="s">
        <v>180</v>
      </c>
      <c r="V54" s="156"/>
      <c r="W54" s="156"/>
      <c r="X54" s="156"/>
      <c r="Y54" s="156"/>
      <c r="Z54" s="156"/>
      <c r="AA54" s="156"/>
      <c r="AB54" s="156"/>
      <c r="AC54" s="156"/>
      <c r="AD54" s="156"/>
      <c r="AE54" s="156"/>
      <c r="AF54" s="157"/>
      <c r="AG54" s="125"/>
      <c r="AH54" s="125"/>
      <c r="AI54" s="125"/>
    </row>
    <row r="55" spans="1:35" s="30" customFormat="1" ht="12" customHeight="1" x14ac:dyDescent="0.15">
      <c r="A55" s="181"/>
      <c r="B55" s="200"/>
      <c r="C55" s="183"/>
      <c r="D55" s="143" t="s">
        <v>120</v>
      </c>
      <c r="E55" s="144"/>
      <c r="F55" s="144"/>
      <c r="G55" s="144"/>
      <c r="H55" s="144"/>
      <c r="I55" s="145"/>
      <c r="J55" s="150">
        <v>30000</v>
      </c>
      <c r="K55" s="151"/>
      <c r="L55" s="151"/>
      <c r="M55" s="148"/>
      <c r="N55" s="149"/>
      <c r="O55" s="150">
        <f t="shared" ref="O55" si="6">J55*M55</f>
        <v>0</v>
      </c>
      <c r="P55" s="151"/>
      <c r="Q55" s="151"/>
      <c r="R55" s="152">
        <f t="shared" si="5"/>
        <v>0</v>
      </c>
      <c r="S55" s="153"/>
      <c r="T55" s="154"/>
      <c r="U55" s="155" t="s">
        <v>172</v>
      </c>
      <c r="V55" s="156"/>
      <c r="W55" s="156"/>
      <c r="X55" s="156"/>
      <c r="Y55" s="156"/>
      <c r="Z55" s="156"/>
      <c r="AA55" s="156"/>
      <c r="AB55" s="156"/>
      <c r="AC55" s="156"/>
      <c r="AD55" s="156"/>
      <c r="AE55" s="156"/>
      <c r="AF55" s="157"/>
      <c r="AG55" s="125"/>
      <c r="AH55" s="125"/>
      <c r="AI55" s="125"/>
    </row>
    <row r="56" spans="1:35" s="30" customFormat="1" ht="12" customHeight="1" x14ac:dyDescent="0.15">
      <c r="A56" s="181"/>
      <c r="B56" s="200"/>
      <c r="C56" s="183"/>
      <c r="D56" s="143" t="s">
        <v>121</v>
      </c>
      <c r="E56" s="144"/>
      <c r="F56" s="144"/>
      <c r="G56" s="144"/>
      <c r="H56" s="144"/>
      <c r="I56" s="145"/>
      <c r="J56" s="158">
        <v>10000</v>
      </c>
      <c r="K56" s="159"/>
      <c r="L56" s="159"/>
      <c r="M56" s="176"/>
      <c r="N56" s="177"/>
      <c r="O56" s="158">
        <f t="shared" ref="O56:O58" si="7">J56*M56</f>
        <v>0</v>
      </c>
      <c r="P56" s="159"/>
      <c r="Q56" s="159"/>
      <c r="R56" s="158">
        <f t="shared" si="5"/>
        <v>0</v>
      </c>
      <c r="S56" s="159"/>
      <c r="T56" s="160"/>
      <c r="U56" s="251" t="s">
        <v>173</v>
      </c>
      <c r="V56" s="252"/>
      <c r="W56" s="252"/>
      <c r="X56" s="252"/>
      <c r="Y56" s="252"/>
      <c r="Z56" s="252"/>
      <c r="AA56" s="252"/>
      <c r="AB56" s="252"/>
      <c r="AC56" s="252"/>
      <c r="AD56" s="252"/>
      <c r="AE56" s="252"/>
      <c r="AF56" s="253"/>
      <c r="AG56" s="125"/>
      <c r="AH56" s="125"/>
      <c r="AI56" s="125"/>
    </row>
    <row r="57" spans="1:35" s="30" customFormat="1" ht="12" customHeight="1" x14ac:dyDescent="0.15">
      <c r="A57" s="181"/>
      <c r="B57" s="200"/>
      <c r="C57" s="183"/>
      <c r="D57" s="184"/>
      <c r="E57" s="185"/>
      <c r="F57" s="185"/>
      <c r="G57" s="185"/>
      <c r="H57" s="185"/>
      <c r="I57" s="154"/>
      <c r="J57" s="161">
        <v>100000</v>
      </c>
      <c r="K57" s="162"/>
      <c r="L57" s="162"/>
      <c r="M57" s="211"/>
      <c r="N57" s="212"/>
      <c r="O57" s="161">
        <f t="shared" ref="O57" si="8">J57*M57</f>
        <v>0</v>
      </c>
      <c r="P57" s="162"/>
      <c r="Q57" s="162"/>
      <c r="R57" s="161">
        <f t="shared" si="5"/>
        <v>0</v>
      </c>
      <c r="S57" s="162"/>
      <c r="T57" s="163"/>
      <c r="U57" s="140" t="s">
        <v>174</v>
      </c>
      <c r="V57" s="141"/>
      <c r="W57" s="141"/>
      <c r="X57" s="141"/>
      <c r="Y57" s="141"/>
      <c r="Z57" s="141"/>
      <c r="AA57" s="141"/>
      <c r="AB57" s="141"/>
      <c r="AC57" s="141"/>
      <c r="AD57" s="141"/>
      <c r="AE57" s="141"/>
      <c r="AF57" s="142"/>
      <c r="AG57" s="125"/>
      <c r="AH57" s="125"/>
      <c r="AI57" s="125"/>
    </row>
    <row r="58" spans="1:35" s="30" customFormat="1" ht="12" customHeight="1" x14ac:dyDescent="0.15">
      <c r="A58" s="181"/>
      <c r="B58" s="200"/>
      <c r="C58" s="183"/>
      <c r="D58" s="143" t="s">
        <v>122</v>
      </c>
      <c r="E58" s="144"/>
      <c r="F58" s="144"/>
      <c r="G58" s="144"/>
      <c r="H58" s="144"/>
      <c r="I58" s="145"/>
      <c r="J58" s="150">
        <v>1000</v>
      </c>
      <c r="K58" s="151"/>
      <c r="L58" s="151"/>
      <c r="M58" s="148"/>
      <c r="N58" s="149"/>
      <c r="O58" s="150">
        <f t="shared" si="7"/>
        <v>0</v>
      </c>
      <c r="P58" s="151"/>
      <c r="Q58" s="151"/>
      <c r="R58" s="152">
        <f t="shared" si="5"/>
        <v>0</v>
      </c>
      <c r="S58" s="153"/>
      <c r="T58" s="154"/>
      <c r="U58" s="155" t="s">
        <v>181</v>
      </c>
      <c r="V58" s="156"/>
      <c r="W58" s="156"/>
      <c r="X58" s="156"/>
      <c r="Y58" s="156"/>
      <c r="Z58" s="156"/>
      <c r="AA58" s="156"/>
      <c r="AB58" s="156"/>
      <c r="AC58" s="156"/>
      <c r="AD58" s="156"/>
      <c r="AE58" s="156"/>
      <c r="AF58" s="157"/>
      <c r="AG58" s="125"/>
      <c r="AH58" s="125"/>
      <c r="AI58" s="125"/>
    </row>
    <row r="59" spans="1:35" s="30" customFormat="1" ht="12" customHeight="1" x14ac:dyDescent="0.15">
      <c r="A59" s="181"/>
      <c r="B59" s="200"/>
      <c r="C59" s="183"/>
      <c r="D59" s="143" t="s">
        <v>156</v>
      </c>
      <c r="E59" s="144"/>
      <c r="F59" s="144"/>
      <c r="G59" s="144"/>
      <c r="H59" s="144"/>
      <c r="I59" s="145"/>
      <c r="J59" s="146"/>
      <c r="K59" s="147"/>
      <c r="L59" s="147"/>
      <c r="M59" s="148"/>
      <c r="N59" s="149"/>
      <c r="O59" s="150">
        <f>J59*M59</f>
        <v>0</v>
      </c>
      <c r="P59" s="151"/>
      <c r="Q59" s="151"/>
      <c r="R59" s="152">
        <f t="shared" si="5"/>
        <v>0</v>
      </c>
      <c r="S59" s="153"/>
      <c r="T59" s="154"/>
      <c r="U59" s="155" t="s">
        <v>33</v>
      </c>
      <c r="V59" s="156"/>
      <c r="W59" s="156"/>
      <c r="X59" s="156"/>
      <c r="Y59" s="156"/>
      <c r="Z59" s="156"/>
      <c r="AA59" s="156"/>
      <c r="AB59" s="156"/>
      <c r="AC59" s="156"/>
      <c r="AD59" s="156"/>
      <c r="AE59" s="156"/>
      <c r="AF59" s="157"/>
      <c r="AG59" s="125"/>
      <c r="AH59" s="125"/>
      <c r="AI59" s="125"/>
    </row>
    <row r="60" spans="1:35" s="30" customFormat="1" ht="12" customHeight="1" x14ac:dyDescent="0.15">
      <c r="A60" s="181"/>
      <c r="B60" s="200"/>
      <c r="C60" s="183"/>
      <c r="D60" s="175" t="s">
        <v>112</v>
      </c>
      <c r="E60" s="175"/>
      <c r="F60" s="175"/>
      <c r="G60" s="175"/>
      <c r="H60" s="175"/>
      <c r="I60" s="175"/>
      <c r="J60" s="188"/>
      <c r="K60" s="188"/>
      <c r="L60" s="188"/>
      <c r="M60" s="188"/>
      <c r="N60" s="188"/>
      <c r="O60" s="150">
        <f>ROUND(SUM(O54:Q59)*0.2,0)</f>
        <v>0</v>
      </c>
      <c r="P60" s="151"/>
      <c r="Q60" s="151"/>
      <c r="R60" s="152">
        <f>ROUND(O60*$T$16,0)</f>
        <v>0</v>
      </c>
      <c r="S60" s="153"/>
      <c r="T60" s="154"/>
      <c r="U60" s="27" t="s">
        <v>124</v>
      </c>
      <c r="V60" s="36"/>
      <c r="W60" s="36"/>
      <c r="X60" s="36"/>
      <c r="Y60" s="36"/>
      <c r="Z60" s="36"/>
      <c r="AA60" s="36"/>
      <c r="AB60" s="36"/>
      <c r="AC60" s="36"/>
      <c r="AD60" s="36"/>
      <c r="AE60" s="36"/>
      <c r="AF60" s="37"/>
      <c r="AG60" s="125"/>
      <c r="AH60" s="125"/>
      <c r="AI60" s="125"/>
    </row>
    <row r="61" spans="1:35" s="30" customFormat="1" ht="12" customHeight="1" x14ac:dyDescent="0.15">
      <c r="A61" s="184"/>
      <c r="B61" s="185"/>
      <c r="C61" s="154"/>
      <c r="D61" s="175" t="s">
        <v>113</v>
      </c>
      <c r="E61" s="175"/>
      <c r="F61" s="175"/>
      <c r="G61" s="175"/>
      <c r="H61" s="175"/>
      <c r="I61" s="175"/>
      <c r="J61" s="188"/>
      <c r="K61" s="188"/>
      <c r="L61" s="188"/>
      <c r="M61" s="188"/>
      <c r="N61" s="188"/>
      <c r="O61" s="150">
        <f>SUM(O54:Q60)</f>
        <v>0</v>
      </c>
      <c r="P61" s="151"/>
      <c r="Q61" s="151"/>
      <c r="R61" s="152">
        <f>+SUM(R54:T60)</f>
        <v>0</v>
      </c>
      <c r="S61" s="153"/>
      <c r="T61" s="154"/>
      <c r="U61" s="27" t="s">
        <v>123</v>
      </c>
      <c r="V61" s="28"/>
      <c r="W61" s="28"/>
      <c r="X61" s="28"/>
      <c r="Y61" s="28"/>
      <c r="Z61" s="28"/>
      <c r="AA61" s="28"/>
      <c r="AB61" s="28"/>
      <c r="AC61" s="28"/>
      <c r="AD61" s="28"/>
      <c r="AE61" s="28"/>
      <c r="AF61" s="29"/>
      <c r="AG61" s="125"/>
      <c r="AH61" s="125"/>
      <c r="AI61" s="125"/>
    </row>
    <row r="62" spans="1:35" s="30" customFormat="1" ht="12" customHeight="1" x14ac:dyDescent="0.15">
      <c r="A62" s="167" t="s">
        <v>5</v>
      </c>
      <c r="B62" s="168"/>
      <c r="C62" s="168"/>
      <c r="D62" s="168"/>
      <c r="E62" s="168"/>
      <c r="F62" s="168"/>
      <c r="G62" s="168"/>
      <c r="H62" s="168"/>
      <c r="I62" s="169"/>
      <c r="J62" s="188"/>
      <c r="K62" s="188"/>
      <c r="L62" s="188"/>
      <c r="M62" s="188"/>
      <c r="N62" s="188"/>
      <c r="O62" s="150">
        <f>ROUND(O61*0.3,0)</f>
        <v>0</v>
      </c>
      <c r="P62" s="151"/>
      <c r="Q62" s="151"/>
      <c r="R62" s="152">
        <f>ROUND(O62*$T$16,0)</f>
        <v>0</v>
      </c>
      <c r="S62" s="153"/>
      <c r="T62" s="154"/>
      <c r="U62" s="91" t="s">
        <v>116</v>
      </c>
      <c r="V62" s="28"/>
      <c r="W62" s="28"/>
      <c r="X62" s="28"/>
      <c r="Y62" s="28"/>
      <c r="Z62" s="28"/>
      <c r="AA62" s="28"/>
      <c r="AB62" s="28"/>
      <c r="AC62" s="28"/>
      <c r="AD62" s="28"/>
      <c r="AE62" s="28"/>
      <c r="AF62" s="29"/>
      <c r="AG62" s="125"/>
      <c r="AH62" s="125"/>
      <c r="AI62" s="125"/>
    </row>
    <row r="63" spans="1:35" s="30" customFormat="1" ht="12" customHeight="1" x14ac:dyDescent="0.15">
      <c r="A63" s="187" t="s">
        <v>74</v>
      </c>
      <c r="B63" s="168"/>
      <c r="C63" s="168"/>
      <c r="D63" s="168"/>
      <c r="E63" s="168"/>
      <c r="F63" s="168"/>
      <c r="G63" s="168"/>
      <c r="H63" s="168"/>
      <c r="I63" s="168"/>
      <c r="J63" s="188"/>
      <c r="K63" s="188"/>
      <c r="L63" s="188"/>
      <c r="M63" s="188"/>
      <c r="N63" s="188"/>
      <c r="O63" s="151">
        <f>+O61+O62</f>
        <v>0</v>
      </c>
      <c r="P63" s="151"/>
      <c r="Q63" s="151"/>
      <c r="R63" s="150">
        <f>+R61+R62</f>
        <v>0</v>
      </c>
      <c r="S63" s="151"/>
      <c r="T63" s="151"/>
      <c r="U63" s="27"/>
      <c r="V63" s="28"/>
      <c r="W63" s="28"/>
      <c r="X63" s="28"/>
      <c r="Y63" s="28"/>
      <c r="Z63" s="28"/>
      <c r="AA63" s="28"/>
      <c r="AB63" s="28"/>
      <c r="AC63" s="28"/>
      <c r="AD63" s="28"/>
      <c r="AE63" s="28"/>
      <c r="AF63" s="29"/>
      <c r="AG63" s="125"/>
      <c r="AH63" s="125"/>
      <c r="AI63" s="125"/>
    </row>
    <row r="64" spans="1:35" s="35" customFormat="1" ht="12" customHeight="1" x14ac:dyDescent="0.15">
      <c r="A64" s="9"/>
      <c r="B64" s="30"/>
      <c r="C64" s="9"/>
      <c r="D64" s="9"/>
      <c r="E64" s="9"/>
      <c r="O64" s="10"/>
      <c r="P64" s="10"/>
      <c r="Q64" s="10"/>
      <c r="R64" s="10"/>
      <c r="S64" s="10"/>
      <c r="T64" s="8"/>
      <c r="U64" s="10"/>
      <c r="V64" s="10"/>
      <c r="W64" s="10"/>
      <c r="X64" s="10"/>
      <c r="Y64" s="10"/>
      <c r="Z64" s="8"/>
      <c r="AA64" s="10"/>
      <c r="AB64" s="10"/>
      <c r="AC64" s="10"/>
      <c r="AD64" s="10"/>
      <c r="AE64" s="10"/>
      <c r="AG64" s="52"/>
      <c r="AH64" s="52"/>
      <c r="AI64" s="52"/>
    </row>
    <row r="65" spans="1:35" s="6" customFormat="1" ht="12" customHeight="1" x14ac:dyDescent="0.15">
      <c r="A65" s="9"/>
      <c r="B65" s="13"/>
      <c r="C65" s="9"/>
      <c r="D65" s="9"/>
      <c r="E65" s="9"/>
      <c r="J65" s="35"/>
      <c r="K65" s="35"/>
      <c r="L65" s="35"/>
      <c r="M65" s="35"/>
      <c r="N65" s="35"/>
      <c r="O65" s="10"/>
      <c r="P65" s="10"/>
      <c r="Q65" s="10"/>
      <c r="R65" s="10"/>
      <c r="S65" s="10"/>
      <c r="T65" s="8"/>
      <c r="U65" s="10"/>
      <c r="V65" s="10"/>
      <c r="W65" s="10"/>
      <c r="X65" s="10"/>
      <c r="Y65" s="10"/>
      <c r="Z65" s="8"/>
      <c r="AA65" s="10"/>
      <c r="AB65" s="10"/>
      <c r="AC65" s="10"/>
      <c r="AD65" s="10"/>
      <c r="AE65" s="10"/>
      <c r="AG65" s="52"/>
      <c r="AH65" s="52"/>
      <c r="AI65" s="52"/>
    </row>
    <row r="66" spans="1:35" ht="12" customHeight="1" x14ac:dyDescent="0.15">
      <c r="A66" s="6" t="s">
        <v>35</v>
      </c>
    </row>
    <row r="67" spans="1:35" ht="12" customHeight="1" x14ac:dyDescent="0.15">
      <c r="A67" s="6"/>
    </row>
    <row r="68" spans="1:35" ht="12" customHeight="1" x14ac:dyDescent="0.15">
      <c r="A68" s="35" t="s">
        <v>36</v>
      </c>
      <c r="O68" s="30"/>
    </row>
    <row r="69" spans="1:35" ht="12" customHeight="1" x14ac:dyDescent="0.15">
      <c r="A69" s="180" t="s">
        <v>0</v>
      </c>
      <c r="B69" s="180"/>
      <c r="C69" s="180"/>
      <c r="D69" s="180" t="s">
        <v>1</v>
      </c>
      <c r="E69" s="180"/>
      <c r="F69" s="180"/>
      <c r="G69" s="180"/>
      <c r="H69" s="180"/>
      <c r="I69" s="180"/>
      <c r="J69" s="222" t="s">
        <v>23</v>
      </c>
      <c r="K69" s="223"/>
      <c r="L69" s="224"/>
      <c r="M69" s="222" t="s">
        <v>40</v>
      </c>
      <c r="N69" s="224"/>
      <c r="O69" s="164" t="s">
        <v>2</v>
      </c>
      <c r="P69" s="165"/>
      <c r="Q69" s="166"/>
      <c r="R69" s="107" t="s">
        <v>6</v>
      </c>
      <c r="S69" s="108"/>
      <c r="T69" s="109">
        <f>T16</f>
        <v>0.1</v>
      </c>
      <c r="U69" s="165" t="s">
        <v>3</v>
      </c>
      <c r="V69" s="165"/>
      <c r="W69" s="165"/>
      <c r="X69" s="165"/>
      <c r="Y69" s="165"/>
      <c r="Z69" s="165"/>
      <c r="AA69" s="165"/>
      <c r="AB69" s="165"/>
      <c r="AC69" s="165"/>
      <c r="AD69" s="165"/>
      <c r="AE69" s="165"/>
      <c r="AF69" s="166"/>
    </row>
    <row r="70" spans="1:35" ht="12" customHeight="1" x14ac:dyDescent="0.15">
      <c r="A70" s="175" t="s">
        <v>4</v>
      </c>
      <c r="B70" s="175"/>
      <c r="C70" s="175"/>
      <c r="D70" s="143" t="s">
        <v>125</v>
      </c>
      <c r="E70" s="144"/>
      <c r="F70" s="144"/>
      <c r="G70" s="144"/>
      <c r="H70" s="144"/>
      <c r="I70" s="145"/>
      <c r="J70" s="158">
        <v>150000</v>
      </c>
      <c r="K70" s="159"/>
      <c r="L70" s="159"/>
      <c r="M70" s="176"/>
      <c r="N70" s="177"/>
      <c r="O70" s="158">
        <f>J70*M70</f>
        <v>0</v>
      </c>
      <c r="P70" s="159"/>
      <c r="Q70" s="159"/>
      <c r="R70" s="158">
        <f t="shared" ref="R70:R75" si="9">ROUND(O70*$T$16,0)</f>
        <v>0</v>
      </c>
      <c r="S70" s="159"/>
      <c r="T70" s="160"/>
      <c r="U70" s="95" t="s">
        <v>38</v>
      </c>
      <c r="V70" s="96"/>
      <c r="W70" s="96"/>
      <c r="X70" s="96"/>
      <c r="Y70" s="97"/>
      <c r="Z70" s="97"/>
      <c r="AA70" s="96"/>
      <c r="AB70" s="96"/>
      <c r="AC70" s="207"/>
      <c r="AD70" s="207"/>
      <c r="AE70" s="96"/>
      <c r="AF70" s="98"/>
    </row>
    <row r="71" spans="1:35" s="30" customFormat="1" ht="12" customHeight="1" x14ac:dyDescent="0.15">
      <c r="A71" s="175"/>
      <c r="B71" s="175"/>
      <c r="C71" s="175"/>
      <c r="D71" s="181"/>
      <c r="E71" s="200"/>
      <c r="F71" s="200"/>
      <c r="G71" s="200"/>
      <c r="H71" s="200"/>
      <c r="I71" s="183"/>
      <c r="J71" s="132">
        <v>50000</v>
      </c>
      <c r="K71" s="133"/>
      <c r="L71" s="133"/>
      <c r="M71" s="138"/>
      <c r="N71" s="139"/>
      <c r="O71" s="132">
        <f>J71*M71</f>
        <v>0</v>
      </c>
      <c r="P71" s="133"/>
      <c r="Q71" s="133"/>
      <c r="R71" s="132">
        <f t="shared" si="9"/>
        <v>0</v>
      </c>
      <c r="S71" s="133"/>
      <c r="T71" s="134"/>
      <c r="U71" s="103" t="s">
        <v>182</v>
      </c>
      <c r="V71" s="104"/>
      <c r="W71" s="104"/>
      <c r="X71" s="104"/>
      <c r="Y71" s="105"/>
      <c r="Z71" s="105"/>
      <c r="AA71" s="104"/>
      <c r="AB71" s="104"/>
      <c r="AC71" s="104"/>
      <c r="AD71" s="104"/>
      <c r="AE71" s="104"/>
      <c r="AF71" s="106"/>
      <c r="AG71" s="125"/>
      <c r="AH71" s="125"/>
      <c r="AI71" s="125"/>
    </row>
    <row r="72" spans="1:35" s="30" customFormat="1" ht="12" customHeight="1" x14ac:dyDescent="0.15">
      <c r="A72" s="175"/>
      <c r="B72" s="175"/>
      <c r="C72" s="175"/>
      <c r="D72" s="184"/>
      <c r="E72" s="185"/>
      <c r="F72" s="185"/>
      <c r="G72" s="185"/>
      <c r="H72" s="185"/>
      <c r="I72" s="154"/>
      <c r="J72" s="161">
        <v>20000</v>
      </c>
      <c r="K72" s="162"/>
      <c r="L72" s="162"/>
      <c r="M72" s="211"/>
      <c r="N72" s="212"/>
      <c r="O72" s="161">
        <f t="shared" ref="O72:O75" si="10">J72*M72</f>
        <v>0</v>
      </c>
      <c r="P72" s="162"/>
      <c r="Q72" s="162"/>
      <c r="R72" s="161">
        <f t="shared" si="9"/>
        <v>0</v>
      </c>
      <c r="S72" s="162"/>
      <c r="T72" s="163"/>
      <c r="U72" s="99" t="s">
        <v>39</v>
      </c>
      <c r="V72" s="100"/>
      <c r="W72" s="100"/>
      <c r="X72" s="100"/>
      <c r="Y72" s="101"/>
      <c r="Z72" s="101"/>
      <c r="AA72" s="100"/>
      <c r="AB72" s="100"/>
      <c r="AC72" s="100"/>
      <c r="AD72" s="100"/>
      <c r="AE72" s="100"/>
      <c r="AF72" s="102"/>
      <c r="AG72" s="125"/>
      <c r="AH72" s="125"/>
      <c r="AI72" s="125"/>
    </row>
    <row r="73" spans="1:35" ht="12" customHeight="1" x14ac:dyDescent="0.15">
      <c r="A73" s="175"/>
      <c r="B73" s="175"/>
      <c r="C73" s="175"/>
      <c r="D73" s="262" t="s">
        <v>126</v>
      </c>
      <c r="E73" s="262"/>
      <c r="F73" s="262"/>
      <c r="G73" s="262"/>
      <c r="H73" s="262"/>
      <c r="I73" s="262"/>
      <c r="J73" s="158">
        <v>40000</v>
      </c>
      <c r="K73" s="159"/>
      <c r="L73" s="159"/>
      <c r="M73" s="176"/>
      <c r="N73" s="177"/>
      <c r="O73" s="158">
        <f t="shared" si="10"/>
        <v>0</v>
      </c>
      <c r="P73" s="159"/>
      <c r="Q73" s="159"/>
      <c r="R73" s="158">
        <f t="shared" si="9"/>
        <v>0</v>
      </c>
      <c r="S73" s="159"/>
      <c r="T73" s="160"/>
      <c r="U73" s="95" t="s">
        <v>41</v>
      </c>
      <c r="V73" s="96"/>
      <c r="W73" s="96"/>
      <c r="X73" s="96"/>
      <c r="Y73" s="97"/>
      <c r="Z73" s="97"/>
      <c r="AA73" s="96"/>
      <c r="AB73" s="96"/>
      <c r="AC73" s="96"/>
      <c r="AD73" s="97"/>
      <c r="AE73" s="97"/>
      <c r="AF73" s="98"/>
    </row>
    <row r="74" spans="1:35" s="30" customFormat="1" ht="12" customHeight="1" x14ac:dyDescent="0.15">
      <c r="A74" s="175"/>
      <c r="B74" s="175"/>
      <c r="C74" s="175"/>
      <c r="D74" s="262"/>
      <c r="E74" s="262"/>
      <c r="F74" s="262"/>
      <c r="G74" s="262"/>
      <c r="H74" s="262"/>
      <c r="I74" s="262"/>
      <c r="J74" s="161">
        <v>20000</v>
      </c>
      <c r="K74" s="162"/>
      <c r="L74" s="162"/>
      <c r="M74" s="211"/>
      <c r="N74" s="212"/>
      <c r="O74" s="161">
        <f t="shared" ref="O74" si="11">J74*M74</f>
        <v>0</v>
      </c>
      <c r="P74" s="162"/>
      <c r="Q74" s="162"/>
      <c r="R74" s="161">
        <f t="shared" si="9"/>
        <v>0</v>
      </c>
      <c r="S74" s="162"/>
      <c r="T74" s="163"/>
      <c r="U74" s="99" t="s">
        <v>39</v>
      </c>
      <c r="V74" s="100"/>
      <c r="W74" s="100"/>
      <c r="X74" s="100"/>
      <c r="Y74" s="101"/>
      <c r="Z74" s="101"/>
      <c r="AA74" s="100"/>
      <c r="AB74" s="100"/>
      <c r="AC74" s="100"/>
      <c r="AD74" s="101"/>
      <c r="AE74" s="101"/>
      <c r="AF74" s="102"/>
      <c r="AG74" s="125"/>
      <c r="AH74" s="125"/>
      <c r="AI74" s="125"/>
    </row>
    <row r="75" spans="1:35" ht="12" customHeight="1" x14ac:dyDescent="0.15">
      <c r="A75" s="175"/>
      <c r="B75" s="175"/>
      <c r="C75" s="175"/>
      <c r="D75" s="40" t="s">
        <v>127</v>
      </c>
      <c r="E75" s="41"/>
      <c r="F75" s="41"/>
      <c r="G75" s="41"/>
      <c r="H75" s="41"/>
      <c r="I75" s="42"/>
      <c r="J75" s="150">
        <v>3000</v>
      </c>
      <c r="K75" s="151"/>
      <c r="L75" s="151"/>
      <c r="M75" s="148"/>
      <c r="N75" s="149"/>
      <c r="O75" s="150">
        <f t="shared" si="10"/>
        <v>0</v>
      </c>
      <c r="P75" s="151"/>
      <c r="Q75" s="151"/>
      <c r="R75" s="152">
        <f t="shared" si="9"/>
        <v>0</v>
      </c>
      <c r="S75" s="153"/>
      <c r="T75" s="154"/>
      <c r="U75" s="39" t="s">
        <v>37</v>
      </c>
      <c r="V75" s="16"/>
      <c r="W75" s="16"/>
      <c r="X75" s="16"/>
      <c r="Y75" s="34"/>
      <c r="Z75" s="34"/>
      <c r="AA75" s="16"/>
      <c r="AB75" s="21"/>
      <c r="AC75" s="21"/>
      <c r="AD75" s="19"/>
      <c r="AE75" s="19"/>
      <c r="AF75" s="22"/>
    </row>
    <row r="76" spans="1:35" ht="12" customHeight="1" x14ac:dyDescent="0.15">
      <c r="A76" s="175"/>
      <c r="B76" s="175"/>
      <c r="C76" s="175"/>
      <c r="D76" s="175" t="s">
        <v>112</v>
      </c>
      <c r="E76" s="175"/>
      <c r="F76" s="175"/>
      <c r="G76" s="175"/>
      <c r="H76" s="175"/>
      <c r="I76" s="175"/>
      <c r="J76" s="188"/>
      <c r="K76" s="188"/>
      <c r="L76" s="188"/>
      <c r="M76" s="188"/>
      <c r="N76" s="188"/>
      <c r="O76" s="190">
        <f>ROUND(SUM(O70:Q75)*0.2,0)</f>
        <v>0</v>
      </c>
      <c r="P76" s="190"/>
      <c r="Q76" s="190"/>
      <c r="R76" s="152">
        <f>ROUND(O76*$T$69,0)</f>
        <v>0</v>
      </c>
      <c r="S76" s="153"/>
      <c r="T76" s="154"/>
      <c r="U76" s="27" t="s">
        <v>128</v>
      </c>
      <c r="V76" s="16"/>
      <c r="W76" s="16"/>
      <c r="X76" s="16"/>
      <c r="Y76" s="16"/>
      <c r="Z76" s="16"/>
      <c r="AA76" s="16"/>
      <c r="AB76" s="16"/>
      <c r="AC76" s="16"/>
      <c r="AD76" s="16"/>
      <c r="AE76" s="16"/>
      <c r="AF76" s="17"/>
    </row>
    <row r="77" spans="1:35" ht="12" customHeight="1" x14ac:dyDescent="0.15">
      <c r="A77" s="175"/>
      <c r="B77" s="175"/>
      <c r="C77" s="175"/>
      <c r="D77" s="175" t="s">
        <v>113</v>
      </c>
      <c r="E77" s="175"/>
      <c r="F77" s="175"/>
      <c r="G77" s="175"/>
      <c r="H77" s="175"/>
      <c r="I77" s="175"/>
      <c r="J77" s="188"/>
      <c r="K77" s="188"/>
      <c r="L77" s="188"/>
      <c r="M77" s="188"/>
      <c r="N77" s="188"/>
      <c r="O77" s="189">
        <f>SUM(O70:Q76)</f>
        <v>0</v>
      </c>
      <c r="P77" s="189"/>
      <c r="Q77" s="189"/>
      <c r="R77" s="150">
        <f>SUM(R70:T76)</f>
        <v>0</v>
      </c>
      <c r="S77" s="151"/>
      <c r="T77" s="169"/>
      <c r="U77" s="27" t="s">
        <v>129</v>
      </c>
      <c r="V77" s="16"/>
      <c r="W77" s="16"/>
      <c r="X77" s="16"/>
      <c r="Y77" s="16"/>
      <c r="Z77" s="16"/>
      <c r="AA77" s="16"/>
      <c r="AB77" s="16"/>
      <c r="AC77" s="16"/>
      <c r="AD77" s="16"/>
      <c r="AE77" s="16"/>
      <c r="AF77" s="17"/>
    </row>
    <row r="78" spans="1:35" ht="12" customHeight="1" x14ac:dyDescent="0.15">
      <c r="A78" s="175" t="s">
        <v>5</v>
      </c>
      <c r="B78" s="175"/>
      <c r="C78" s="175"/>
      <c r="D78" s="175"/>
      <c r="E78" s="175"/>
      <c r="F78" s="175"/>
      <c r="G78" s="175"/>
      <c r="H78" s="175"/>
      <c r="I78" s="175"/>
      <c r="J78" s="188"/>
      <c r="K78" s="188"/>
      <c r="L78" s="188"/>
      <c r="M78" s="188"/>
      <c r="N78" s="188"/>
      <c r="O78" s="189">
        <f>ROUND(O77*0.3,0)</f>
        <v>0</v>
      </c>
      <c r="P78" s="189"/>
      <c r="Q78" s="189"/>
      <c r="R78" s="152">
        <f>ROUND(O78*$T$69,0)</f>
        <v>0</v>
      </c>
      <c r="S78" s="153"/>
      <c r="T78" s="154"/>
      <c r="U78" s="91" t="s">
        <v>116</v>
      </c>
      <c r="V78" s="23"/>
      <c r="W78" s="23"/>
      <c r="X78" s="23"/>
      <c r="Y78" s="23"/>
      <c r="Z78" s="23"/>
      <c r="AA78" s="23"/>
      <c r="AB78" s="23"/>
      <c r="AC78" s="23"/>
      <c r="AD78" s="23"/>
      <c r="AE78" s="23"/>
      <c r="AF78" s="20"/>
    </row>
    <row r="79" spans="1:35" ht="12" customHeight="1" x14ac:dyDescent="0.15">
      <c r="A79" s="187" t="s">
        <v>77</v>
      </c>
      <c r="B79" s="168"/>
      <c r="C79" s="168"/>
      <c r="D79" s="168"/>
      <c r="E79" s="168"/>
      <c r="F79" s="168"/>
      <c r="G79" s="168"/>
      <c r="H79" s="168"/>
      <c r="I79" s="169"/>
      <c r="J79" s="188"/>
      <c r="K79" s="188"/>
      <c r="L79" s="188"/>
      <c r="M79" s="188"/>
      <c r="N79" s="188"/>
      <c r="O79" s="151">
        <f>+O77+O78</f>
        <v>0</v>
      </c>
      <c r="P79" s="151"/>
      <c r="Q79" s="151"/>
      <c r="R79" s="150">
        <f>+R77+R78</f>
        <v>0</v>
      </c>
      <c r="S79" s="151"/>
      <c r="T79" s="151"/>
      <c r="U79" s="24"/>
      <c r="V79" s="16"/>
      <c r="W79" s="16"/>
      <c r="X79" s="16"/>
      <c r="Y79" s="16"/>
      <c r="Z79" s="16"/>
      <c r="AA79" s="16"/>
      <c r="AB79" s="16"/>
      <c r="AC79" s="16"/>
      <c r="AD79" s="16"/>
      <c r="AE79" s="16"/>
      <c r="AF79" s="17"/>
    </row>
    <row r="81" spans="1:35" s="77" customFormat="1" ht="12" customHeight="1" x14ac:dyDescent="0.15">
      <c r="AG81" s="125"/>
      <c r="AH81" s="125"/>
      <c r="AI81" s="125"/>
    </row>
    <row r="82" spans="1:35" s="30" customFormat="1" ht="12" customHeight="1" x14ac:dyDescent="0.15">
      <c r="A82" s="35" t="s">
        <v>42</v>
      </c>
      <c r="AG82" s="125"/>
      <c r="AH82" s="125"/>
      <c r="AI82" s="125"/>
    </row>
    <row r="83" spans="1:35" s="30" customFormat="1" ht="12" customHeight="1" x14ac:dyDescent="0.15">
      <c r="A83" s="180" t="s">
        <v>0</v>
      </c>
      <c r="B83" s="180"/>
      <c r="C83" s="180"/>
      <c r="D83" s="180" t="s">
        <v>1</v>
      </c>
      <c r="E83" s="180"/>
      <c r="F83" s="180"/>
      <c r="G83" s="180"/>
      <c r="H83" s="180"/>
      <c r="I83" s="180"/>
      <c r="J83" s="222" t="s">
        <v>23</v>
      </c>
      <c r="K83" s="223"/>
      <c r="L83" s="224"/>
      <c r="M83" s="222" t="s">
        <v>43</v>
      </c>
      <c r="N83" s="224"/>
      <c r="O83" s="164" t="s">
        <v>2</v>
      </c>
      <c r="P83" s="165"/>
      <c r="Q83" s="166"/>
      <c r="R83" s="107" t="s">
        <v>6</v>
      </c>
      <c r="S83" s="108"/>
      <c r="T83" s="109">
        <f>T16</f>
        <v>0.1</v>
      </c>
      <c r="U83" s="165" t="s">
        <v>3</v>
      </c>
      <c r="V83" s="165"/>
      <c r="W83" s="165"/>
      <c r="X83" s="165"/>
      <c r="Y83" s="165"/>
      <c r="Z83" s="165"/>
      <c r="AA83" s="165"/>
      <c r="AB83" s="165"/>
      <c r="AC83" s="165"/>
      <c r="AD83" s="165"/>
      <c r="AE83" s="165"/>
      <c r="AF83" s="166"/>
      <c r="AG83" s="125"/>
      <c r="AH83" s="125"/>
      <c r="AI83" s="125"/>
    </row>
    <row r="84" spans="1:35" s="30" customFormat="1" ht="12" customHeight="1" x14ac:dyDescent="0.15">
      <c r="A84" s="213" t="s">
        <v>4</v>
      </c>
      <c r="B84" s="214"/>
      <c r="C84" s="215"/>
      <c r="D84" s="213" t="s">
        <v>130</v>
      </c>
      <c r="E84" s="214"/>
      <c r="F84" s="214"/>
      <c r="G84" s="214"/>
      <c r="H84" s="214"/>
      <c r="I84" s="215"/>
      <c r="J84" s="158">
        <v>5000</v>
      </c>
      <c r="K84" s="159"/>
      <c r="L84" s="159"/>
      <c r="M84" s="176"/>
      <c r="N84" s="177"/>
      <c r="O84" s="158">
        <f t="shared" ref="O84" si="12">J84*M84</f>
        <v>0</v>
      </c>
      <c r="P84" s="159"/>
      <c r="Q84" s="159"/>
      <c r="R84" s="158">
        <f t="shared" ref="R84" si="13">ROUND(O84*$T$16,0)</f>
        <v>0</v>
      </c>
      <c r="S84" s="159"/>
      <c r="T84" s="160"/>
      <c r="U84" s="95" t="s">
        <v>47</v>
      </c>
      <c r="V84" s="96"/>
      <c r="W84" s="96"/>
      <c r="X84" s="96"/>
      <c r="Y84" s="97"/>
      <c r="Z84" s="97"/>
      <c r="AA84" s="96"/>
      <c r="AB84" s="96"/>
      <c r="AC84" s="96"/>
      <c r="AD84" s="97"/>
      <c r="AE84" s="97"/>
      <c r="AF84" s="98"/>
      <c r="AG84" s="125"/>
      <c r="AH84" s="125"/>
      <c r="AI84" s="125"/>
    </row>
    <row r="85" spans="1:35" s="94" customFormat="1" ht="12" customHeight="1" x14ac:dyDescent="0.15">
      <c r="A85" s="216"/>
      <c r="B85" s="217"/>
      <c r="C85" s="218"/>
      <c r="D85" s="219"/>
      <c r="E85" s="220"/>
      <c r="F85" s="220"/>
      <c r="G85" s="220"/>
      <c r="H85" s="220"/>
      <c r="I85" s="221"/>
      <c r="J85" s="161">
        <v>30000</v>
      </c>
      <c r="K85" s="162"/>
      <c r="L85" s="162"/>
      <c r="M85" s="211"/>
      <c r="N85" s="212"/>
      <c r="O85" s="161">
        <f>J85*M85</f>
        <v>0</v>
      </c>
      <c r="P85" s="162"/>
      <c r="Q85" s="162"/>
      <c r="R85" s="161">
        <f t="shared" ref="R85" si="14">ROUND(O85*$T$16,0)</f>
        <v>0</v>
      </c>
      <c r="S85" s="162"/>
      <c r="T85" s="163"/>
      <c r="U85" s="99" t="s">
        <v>44</v>
      </c>
      <c r="V85" s="100"/>
      <c r="W85" s="100"/>
      <c r="X85" s="100"/>
      <c r="Y85" s="101"/>
      <c r="Z85" s="101"/>
      <c r="AA85" s="100"/>
      <c r="AB85" s="100"/>
      <c r="AC85" s="100"/>
      <c r="AD85" s="100"/>
      <c r="AE85" s="100"/>
      <c r="AF85" s="102"/>
      <c r="AG85" s="125"/>
      <c r="AH85" s="125"/>
      <c r="AI85" s="125"/>
    </row>
    <row r="86" spans="1:35" s="30" customFormat="1" ht="12" customHeight="1" x14ac:dyDescent="0.15">
      <c r="A86" s="216"/>
      <c r="B86" s="217"/>
      <c r="C86" s="218"/>
      <c r="D86" s="213" t="s">
        <v>131</v>
      </c>
      <c r="E86" s="214"/>
      <c r="F86" s="214"/>
      <c r="G86" s="214"/>
      <c r="H86" s="214"/>
      <c r="I86" s="215"/>
      <c r="J86" s="158">
        <v>30000</v>
      </c>
      <c r="K86" s="159"/>
      <c r="L86" s="159"/>
      <c r="M86" s="176"/>
      <c r="N86" s="177"/>
      <c r="O86" s="158">
        <f t="shared" ref="O86:O93" si="15">J86*M86</f>
        <v>0</v>
      </c>
      <c r="P86" s="159"/>
      <c r="Q86" s="159"/>
      <c r="R86" s="158">
        <f t="shared" ref="R86:R111" si="16">ROUND(O86*$T$16,0)</f>
        <v>0</v>
      </c>
      <c r="S86" s="159"/>
      <c r="T86" s="160"/>
      <c r="U86" s="95" t="s">
        <v>45</v>
      </c>
      <c r="V86" s="96"/>
      <c r="W86" s="96"/>
      <c r="X86" s="96"/>
      <c r="Y86" s="97"/>
      <c r="Z86" s="97"/>
      <c r="AA86" s="96"/>
      <c r="AB86" s="96"/>
      <c r="AC86" s="96"/>
      <c r="AD86" s="97"/>
      <c r="AE86" s="97"/>
      <c r="AF86" s="98"/>
      <c r="AG86" s="125"/>
      <c r="AH86" s="125"/>
      <c r="AI86" s="125"/>
    </row>
    <row r="87" spans="1:35" s="30" customFormat="1" ht="12" customHeight="1" x14ac:dyDescent="0.15">
      <c r="A87" s="216"/>
      <c r="B87" s="217"/>
      <c r="C87" s="218"/>
      <c r="D87" s="216"/>
      <c r="E87" s="217"/>
      <c r="F87" s="217"/>
      <c r="G87" s="217"/>
      <c r="H87" s="217"/>
      <c r="I87" s="218"/>
      <c r="J87" s="161">
        <v>20000</v>
      </c>
      <c r="K87" s="162"/>
      <c r="L87" s="162"/>
      <c r="M87" s="211"/>
      <c r="N87" s="212"/>
      <c r="O87" s="161">
        <f t="shared" si="15"/>
        <v>0</v>
      </c>
      <c r="P87" s="162"/>
      <c r="Q87" s="162"/>
      <c r="R87" s="161">
        <f t="shared" si="16"/>
        <v>0</v>
      </c>
      <c r="S87" s="162"/>
      <c r="T87" s="163"/>
      <c r="U87" s="99" t="s">
        <v>46</v>
      </c>
      <c r="V87" s="100"/>
      <c r="W87" s="100"/>
      <c r="X87" s="100"/>
      <c r="Y87" s="101"/>
      <c r="Z87" s="101"/>
      <c r="AA87" s="100"/>
      <c r="AB87" s="100"/>
      <c r="AC87" s="100"/>
      <c r="AD87" s="101"/>
      <c r="AE87" s="101"/>
      <c r="AF87" s="102"/>
      <c r="AG87" s="125"/>
      <c r="AH87" s="125"/>
      <c r="AI87" s="125"/>
    </row>
    <row r="88" spans="1:35" s="30" customFormat="1" ht="12" customHeight="1" x14ac:dyDescent="0.15">
      <c r="A88" s="216"/>
      <c r="B88" s="217"/>
      <c r="C88" s="218"/>
      <c r="D88" s="191" t="s">
        <v>132</v>
      </c>
      <c r="E88" s="192"/>
      <c r="F88" s="192"/>
      <c r="G88" s="192"/>
      <c r="H88" s="192"/>
      <c r="I88" s="193"/>
      <c r="J88" s="158">
        <v>3000</v>
      </c>
      <c r="K88" s="159"/>
      <c r="L88" s="159"/>
      <c r="M88" s="176"/>
      <c r="N88" s="177"/>
      <c r="O88" s="158">
        <f t="shared" si="15"/>
        <v>0</v>
      </c>
      <c r="P88" s="159"/>
      <c r="Q88" s="159"/>
      <c r="R88" s="158">
        <f t="shared" si="16"/>
        <v>0</v>
      </c>
      <c r="S88" s="159"/>
      <c r="T88" s="160"/>
      <c r="U88" s="95" t="s">
        <v>48</v>
      </c>
      <c r="V88" s="96"/>
      <c r="W88" s="96"/>
      <c r="X88" s="96"/>
      <c r="Y88" s="97"/>
      <c r="Z88" s="97"/>
      <c r="AA88" s="96"/>
      <c r="AB88" s="96"/>
      <c r="AC88" s="96"/>
      <c r="AD88" s="97"/>
      <c r="AE88" s="97"/>
      <c r="AF88" s="98"/>
      <c r="AG88" s="125"/>
      <c r="AH88" s="125"/>
      <c r="AI88" s="285"/>
    </row>
    <row r="89" spans="1:35" s="30" customFormat="1" ht="12" customHeight="1" x14ac:dyDescent="0.15">
      <c r="A89" s="216"/>
      <c r="B89" s="217"/>
      <c r="C89" s="218"/>
      <c r="D89" s="194"/>
      <c r="E89" s="195"/>
      <c r="F89" s="195"/>
      <c r="G89" s="195"/>
      <c r="H89" s="195"/>
      <c r="I89" s="196"/>
      <c r="J89" s="132">
        <v>5000</v>
      </c>
      <c r="K89" s="133"/>
      <c r="L89" s="133"/>
      <c r="M89" s="138"/>
      <c r="N89" s="139"/>
      <c r="O89" s="132">
        <f t="shared" si="15"/>
        <v>0</v>
      </c>
      <c r="P89" s="133"/>
      <c r="Q89" s="133"/>
      <c r="R89" s="132">
        <f t="shared" si="16"/>
        <v>0</v>
      </c>
      <c r="S89" s="133"/>
      <c r="T89" s="134"/>
      <c r="U89" s="103" t="s">
        <v>177</v>
      </c>
      <c r="V89" s="104"/>
      <c r="W89" s="104"/>
      <c r="X89" s="104"/>
      <c r="Y89" s="105"/>
      <c r="Z89" s="105"/>
      <c r="AA89" s="104"/>
      <c r="AB89" s="104"/>
      <c r="AC89" s="104"/>
      <c r="AD89" s="105"/>
      <c r="AE89" s="105"/>
      <c r="AF89" s="106"/>
      <c r="AG89" s="125"/>
      <c r="AH89" s="125"/>
      <c r="AI89" s="285"/>
    </row>
    <row r="90" spans="1:35" s="30" customFormat="1" ht="12" customHeight="1" x14ac:dyDescent="0.15">
      <c r="A90" s="216"/>
      <c r="B90" s="217"/>
      <c r="C90" s="218"/>
      <c r="D90" s="194"/>
      <c r="E90" s="195"/>
      <c r="F90" s="195"/>
      <c r="G90" s="195"/>
      <c r="H90" s="195"/>
      <c r="I90" s="196"/>
      <c r="J90" s="132">
        <v>20000</v>
      </c>
      <c r="K90" s="133"/>
      <c r="L90" s="133"/>
      <c r="M90" s="138"/>
      <c r="N90" s="139"/>
      <c r="O90" s="132">
        <f t="shared" si="15"/>
        <v>0</v>
      </c>
      <c r="P90" s="133"/>
      <c r="Q90" s="133"/>
      <c r="R90" s="132">
        <f t="shared" si="16"/>
        <v>0</v>
      </c>
      <c r="S90" s="133"/>
      <c r="T90" s="134"/>
      <c r="U90" s="103" t="s">
        <v>49</v>
      </c>
      <c r="V90" s="104"/>
      <c r="W90" s="104"/>
      <c r="X90" s="104"/>
      <c r="Y90" s="105"/>
      <c r="Z90" s="105"/>
      <c r="AA90" s="104"/>
      <c r="AB90" s="104"/>
      <c r="AC90" s="104"/>
      <c r="AD90" s="105"/>
      <c r="AE90" s="105"/>
      <c r="AF90" s="106"/>
      <c r="AG90" s="125"/>
      <c r="AH90" s="125"/>
      <c r="AI90" s="285"/>
    </row>
    <row r="91" spans="1:35" s="30" customFormat="1" ht="12" customHeight="1" x14ac:dyDescent="0.15">
      <c r="A91" s="216"/>
      <c r="B91" s="217"/>
      <c r="C91" s="218"/>
      <c r="D91" s="194"/>
      <c r="E91" s="195"/>
      <c r="F91" s="195"/>
      <c r="G91" s="195"/>
      <c r="H91" s="195"/>
      <c r="I91" s="196"/>
      <c r="J91" s="132">
        <v>3000</v>
      </c>
      <c r="K91" s="133"/>
      <c r="L91" s="133"/>
      <c r="M91" s="138"/>
      <c r="N91" s="139"/>
      <c r="O91" s="132">
        <f t="shared" si="15"/>
        <v>0</v>
      </c>
      <c r="P91" s="133"/>
      <c r="Q91" s="133"/>
      <c r="R91" s="132">
        <f t="shared" si="16"/>
        <v>0</v>
      </c>
      <c r="S91" s="133"/>
      <c r="T91" s="134"/>
      <c r="U91" s="103" t="s">
        <v>50</v>
      </c>
      <c r="V91" s="104"/>
      <c r="W91" s="104"/>
      <c r="X91" s="104"/>
      <c r="Y91" s="105"/>
      <c r="Z91" s="105"/>
      <c r="AA91" s="104"/>
      <c r="AB91" s="104"/>
      <c r="AC91" s="104"/>
      <c r="AD91" s="105"/>
      <c r="AE91" s="105"/>
      <c r="AF91" s="106"/>
      <c r="AG91" s="125"/>
      <c r="AH91" s="125"/>
      <c r="AI91" s="285"/>
    </row>
    <row r="92" spans="1:35" s="93" customFormat="1" ht="12" customHeight="1" x14ac:dyDescent="0.15">
      <c r="A92" s="216"/>
      <c r="B92" s="217"/>
      <c r="C92" s="218"/>
      <c r="D92" s="194"/>
      <c r="E92" s="195"/>
      <c r="F92" s="195"/>
      <c r="G92" s="195"/>
      <c r="H92" s="195"/>
      <c r="I92" s="196"/>
      <c r="J92" s="225"/>
      <c r="K92" s="226"/>
      <c r="L92" s="227"/>
      <c r="M92" s="138"/>
      <c r="N92" s="139"/>
      <c r="O92" s="132">
        <f t="shared" si="15"/>
        <v>0</v>
      </c>
      <c r="P92" s="133"/>
      <c r="Q92" s="133"/>
      <c r="R92" s="132">
        <f t="shared" si="16"/>
        <v>0</v>
      </c>
      <c r="S92" s="133"/>
      <c r="T92" s="134"/>
      <c r="U92" s="135" t="s">
        <v>152</v>
      </c>
      <c r="V92" s="136"/>
      <c r="W92" s="136"/>
      <c r="X92" s="136"/>
      <c r="Y92" s="136"/>
      <c r="Z92" s="136"/>
      <c r="AA92" s="136"/>
      <c r="AB92" s="136"/>
      <c r="AC92" s="136"/>
      <c r="AD92" s="136"/>
      <c r="AE92" s="136"/>
      <c r="AF92" s="137"/>
      <c r="AG92" s="125"/>
      <c r="AH92" s="125"/>
      <c r="AI92" s="285"/>
    </row>
    <row r="93" spans="1:35" s="30" customFormat="1" ht="12" customHeight="1" x14ac:dyDescent="0.15">
      <c r="A93" s="216"/>
      <c r="B93" s="217"/>
      <c r="C93" s="218"/>
      <c r="D93" s="197"/>
      <c r="E93" s="198"/>
      <c r="F93" s="198"/>
      <c r="G93" s="198"/>
      <c r="H93" s="198"/>
      <c r="I93" s="199"/>
      <c r="J93" s="161">
        <v>2000</v>
      </c>
      <c r="K93" s="162"/>
      <c r="L93" s="162"/>
      <c r="M93" s="211"/>
      <c r="N93" s="212"/>
      <c r="O93" s="161">
        <f t="shared" si="15"/>
        <v>0</v>
      </c>
      <c r="P93" s="162"/>
      <c r="Q93" s="162"/>
      <c r="R93" s="161">
        <f t="shared" si="16"/>
        <v>0</v>
      </c>
      <c r="S93" s="162"/>
      <c r="T93" s="163"/>
      <c r="U93" s="99" t="s">
        <v>51</v>
      </c>
      <c r="V93" s="100"/>
      <c r="W93" s="100"/>
      <c r="X93" s="100"/>
      <c r="Y93" s="101"/>
      <c r="Z93" s="101"/>
      <c r="AA93" s="100"/>
      <c r="AB93" s="100"/>
      <c r="AC93" s="100"/>
      <c r="AD93" s="101"/>
      <c r="AE93" s="101"/>
      <c r="AF93" s="102"/>
      <c r="AG93" s="125"/>
      <c r="AH93" s="125"/>
      <c r="AI93" s="125"/>
    </row>
    <row r="94" spans="1:35" s="30" customFormat="1" ht="12" customHeight="1" x14ac:dyDescent="0.15">
      <c r="A94" s="216"/>
      <c r="B94" s="217"/>
      <c r="C94" s="218"/>
      <c r="D94" s="191" t="s">
        <v>157</v>
      </c>
      <c r="E94" s="192"/>
      <c r="F94" s="192"/>
      <c r="G94" s="192"/>
      <c r="H94" s="192"/>
      <c r="I94" s="193"/>
      <c r="J94" s="158">
        <v>50000</v>
      </c>
      <c r="K94" s="159"/>
      <c r="L94" s="159"/>
      <c r="M94" s="176"/>
      <c r="N94" s="177"/>
      <c r="O94" s="158">
        <f>J94*M94</f>
        <v>0</v>
      </c>
      <c r="P94" s="159"/>
      <c r="Q94" s="159"/>
      <c r="R94" s="158">
        <f t="shared" si="16"/>
        <v>0</v>
      </c>
      <c r="S94" s="159"/>
      <c r="T94" s="160"/>
      <c r="U94" s="95" t="s">
        <v>52</v>
      </c>
      <c r="V94" s="96"/>
      <c r="W94" s="96"/>
      <c r="X94" s="96"/>
      <c r="Y94" s="97"/>
      <c r="Z94" s="97"/>
      <c r="AA94" s="96"/>
      <c r="AB94" s="96"/>
      <c r="AC94" s="207"/>
      <c r="AD94" s="207"/>
      <c r="AE94" s="96"/>
      <c r="AF94" s="98"/>
      <c r="AG94" s="125"/>
      <c r="AH94" s="125"/>
      <c r="AI94" s="125"/>
    </row>
    <row r="95" spans="1:35" s="30" customFormat="1" ht="12" customHeight="1" x14ac:dyDescent="0.15">
      <c r="A95" s="216"/>
      <c r="B95" s="217"/>
      <c r="C95" s="218"/>
      <c r="D95" s="194"/>
      <c r="E95" s="195"/>
      <c r="F95" s="195"/>
      <c r="G95" s="195"/>
      <c r="H95" s="195"/>
      <c r="I95" s="196"/>
      <c r="J95" s="132">
        <v>5000</v>
      </c>
      <c r="K95" s="133"/>
      <c r="L95" s="133"/>
      <c r="M95" s="138"/>
      <c r="N95" s="139"/>
      <c r="O95" s="132">
        <f t="shared" ref="O95:O111" si="17">J95*M95</f>
        <v>0</v>
      </c>
      <c r="P95" s="133"/>
      <c r="Q95" s="133"/>
      <c r="R95" s="132">
        <f t="shared" si="16"/>
        <v>0</v>
      </c>
      <c r="S95" s="133"/>
      <c r="T95" s="134"/>
      <c r="U95" s="103" t="s">
        <v>158</v>
      </c>
      <c r="V95" s="104"/>
      <c r="W95" s="104"/>
      <c r="X95" s="104"/>
      <c r="Y95" s="105"/>
      <c r="Z95" s="105"/>
      <c r="AA95" s="104"/>
      <c r="AB95" s="104"/>
      <c r="AC95" s="104"/>
      <c r="AD95" s="105"/>
      <c r="AE95" s="105"/>
      <c r="AF95" s="106"/>
      <c r="AG95" s="125"/>
      <c r="AH95" s="125"/>
      <c r="AI95" s="125"/>
    </row>
    <row r="96" spans="1:35" s="30" customFormat="1" ht="12" customHeight="1" x14ac:dyDescent="0.15">
      <c r="A96" s="216"/>
      <c r="B96" s="217"/>
      <c r="C96" s="218"/>
      <c r="D96" s="194"/>
      <c r="E96" s="195"/>
      <c r="F96" s="195"/>
      <c r="G96" s="195"/>
      <c r="H96" s="195"/>
      <c r="I96" s="196"/>
      <c r="J96" s="132">
        <v>5000</v>
      </c>
      <c r="K96" s="133"/>
      <c r="L96" s="133"/>
      <c r="M96" s="138"/>
      <c r="N96" s="139"/>
      <c r="O96" s="132">
        <f t="shared" si="17"/>
        <v>0</v>
      </c>
      <c r="P96" s="133"/>
      <c r="Q96" s="133"/>
      <c r="R96" s="132">
        <f t="shared" si="16"/>
        <v>0</v>
      </c>
      <c r="S96" s="133"/>
      <c r="T96" s="134"/>
      <c r="U96" s="103" t="s">
        <v>53</v>
      </c>
      <c r="V96" s="104"/>
      <c r="W96" s="104"/>
      <c r="X96" s="104"/>
      <c r="Y96" s="105"/>
      <c r="Z96" s="105"/>
      <c r="AA96" s="104"/>
      <c r="AB96" s="104"/>
      <c r="AC96" s="104"/>
      <c r="AD96" s="105"/>
      <c r="AE96" s="105"/>
      <c r="AF96" s="106"/>
      <c r="AG96" s="125"/>
      <c r="AH96" s="125"/>
      <c r="AI96" s="125"/>
    </row>
    <row r="97" spans="1:35" s="30" customFormat="1" ht="12" customHeight="1" x14ac:dyDescent="0.15">
      <c r="A97" s="216"/>
      <c r="B97" s="217"/>
      <c r="C97" s="218"/>
      <c r="D97" s="194"/>
      <c r="E97" s="195"/>
      <c r="F97" s="195"/>
      <c r="G97" s="195"/>
      <c r="H97" s="195"/>
      <c r="I97" s="196"/>
      <c r="J97" s="132">
        <v>2000</v>
      </c>
      <c r="K97" s="133"/>
      <c r="L97" s="133"/>
      <c r="M97" s="138"/>
      <c r="N97" s="139"/>
      <c r="O97" s="132">
        <f t="shared" si="17"/>
        <v>0</v>
      </c>
      <c r="P97" s="133"/>
      <c r="Q97" s="133"/>
      <c r="R97" s="132">
        <f t="shared" si="16"/>
        <v>0</v>
      </c>
      <c r="S97" s="133"/>
      <c r="T97" s="134"/>
      <c r="U97" s="103" t="s">
        <v>54</v>
      </c>
      <c r="V97" s="104"/>
      <c r="W97" s="104"/>
      <c r="X97" s="104"/>
      <c r="Y97" s="105"/>
      <c r="Z97" s="105"/>
      <c r="AA97" s="104"/>
      <c r="AB97" s="104"/>
      <c r="AC97" s="104"/>
      <c r="AD97" s="105"/>
      <c r="AE97" s="105"/>
      <c r="AF97" s="106"/>
      <c r="AG97" s="125"/>
      <c r="AH97" s="125"/>
      <c r="AI97" s="125"/>
    </row>
    <row r="98" spans="1:35" s="30" customFormat="1" ht="12" customHeight="1" x14ac:dyDescent="0.15">
      <c r="A98" s="216"/>
      <c r="B98" s="217"/>
      <c r="C98" s="218"/>
      <c r="D98" s="194"/>
      <c r="E98" s="195"/>
      <c r="F98" s="195"/>
      <c r="G98" s="195"/>
      <c r="H98" s="195"/>
      <c r="I98" s="196"/>
      <c r="J98" s="132">
        <v>20000</v>
      </c>
      <c r="K98" s="133"/>
      <c r="L98" s="133"/>
      <c r="M98" s="138"/>
      <c r="N98" s="139"/>
      <c r="O98" s="132">
        <f t="shared" si="17"/>
        <v>0</v>
      </c>
      <c r="P98" s="133"/>
      <c r="Q98" s="133"/>
      <c r="R98" s="132">
        <f t="shared" si="16"/>
        <v>0</v>
      </c>
      <c r="S98" s="133"/>
      <c r="T98" s="134"/>
      <c r="U98" s="103" t="s">
        <v>67</v>
      </c>
      <c r="V98" s="104"/>
      <c r="W98" s="104"/>
      <c r="X98" s="104"/>
      <c r="Y98" s="105"/>
      <c r="Z98" s="105"/>
      <c r="AA98" s="104"/>
      <c r="AB98" s="104"/>
      <c r="AC98" s="104"/>
      <c r="AD98" s="105"/>
      <c r="AE98" s="105"/>
      <c r="AF98" s="106"/>
      <c r="AG98" s="125"/>
      <c r="AH98" s="125"/>
      <c r="AI98" s="125"/>
    </row>
    <row r="99" spans="1:35" s="30" customFormat="1" ht="12" customHeight="1" x14ac:dyDescent="0.15">
      <c r="A99" s="216"/>
      <c r="B99" s="217"/>
      <c r="C99" s="218"/>
      <c r="D99" s="194"/>
      <c r="E99" s="195"/>
      <c r="F99" s="195"/>
      <c r="G99" s="195"/>
      <c r="H99" s="195"/>
      <c r="I99" s="196"/>
      <c r="J99" s="132">
        <v>5000</v>
      </c>
      <c r="K99" s="133"/>
      <c r="L99" s="133"/>
      <c r="M99" s="138"/>
      <c r="N99" s="139"/>
      <c r="O99" s="132">
        <f t="shared" si="17"/>
        <v>0</v>
      </c>
      <c r="P99" s="133"/>
      <c r="Q99" s="133"/>
      <c r="R99" s="132">
        <f t="shared" si="16"/>
        <v>0</v>
      </c>
      <c r="S99" s="133"/>
      <c r="T99" s="134"/>
      <c r="U99" s="103" t="s">
        <v>55</v>
      </c>
      <c r="V99" s="104"/>
      <c r="W99" s="104"/>
      <c r="X99" s="104"/>
      <c r="Y99" s="105"/>
      <c r="Z99" s="105"/>
      <c r="AA99" s="104"/>
      <c r="AB99" s="104"/>
      <c r="AC99" s="104"/>
      <c r="AD99" s="105"/>
      <c r="AE99" s="105"/>
      <c r="AF99" s="106"/>
      <c r="AG99" s="125"/>
      <c r="AH99" s="125"/>
      <c r="AI99" s="125"/>
    </row>
    <row r="100" spans="1:35" s="30" customFormat="1" ht="12" customHeight="1" x14ac:dyDescent="0.15">
      <c r="A100" s="216"/>
      <c r="B100" s="217"/>
      <c r="C100" s="218"/>
      <c r="D100" s="194"/>
      <c r="E100" s="195"/>
      <c r="F100" s="195"/>
      <c r="G100" s="195"/>
      <c r="H100" s="195"/>
      <c r="I100" s="196"/>
      <c r="J100" s="132">
        <v>10000</v>
      </c>
      <c r="K100" s="133"/>
      <c r="L100" s="133"/>
      <c r="M100" s="138"/>
      <c r="N100" s="139"/>
      <c r="O100" s="132">
        <f t="shared" si="17"/>
        <v>0</v>
      </c>
      <c r="P100" s="133"/>
      <c r="Q100" s="133"/>
      <c r="R100" s="132">
        <f t="shared" si="16"/>
        <v>0</v>
      </c>
      <c r="S100" s="133"/>
      <c r="T100" s="134"/>
      <c r="U100" s="103" t="s">
        <v>56</v>
      </c>
      <c r="V100" s="104"/>
      <c r="W100" s="104"/>
      <c r="X100" s="104"/>
      <c r="Y100" s="105"/>
      <c r="Z100" s="105"/>
      <c r="AA100" s="104"/>
      <c r="AB100" s="104"/>
      <c r="AC100" s="104"/>
      <c r="AD100" s="105"/>
      <c r="AE100" s="105"/>
      <c r="AF100" s="106"/>
      <c r="AG100" s="125"/>
      <c r="AH100" s="125"/>
      <c r="AI100" s="125"/>
    </row>
    <row r="101" spans="1:35" s="30" customFormat="1" ht="12" customHeight="1" x14ac:dyDescent="0.15">
      <c r="A101" s="216"/>
      <c r="B101" s="217"/>
      <c r="C101" s="218"/>
      <c r="D101" s="194"/>
      <c r="E101" s="195"/>
      <c r="F101" s="195"/>
      <c r="G101" s="195"/>
      <c r="H101" s="195"/>
      <c r="I101" s="196"/>
      <c r="J101" s="132">
        <v>30000</v>
      </c>
      <c r="K101" s="133"/>
      <c r="L101" s="133"/>
      <c r="M101" s="138"/>
      <c r="N101" s="139"/>
      <c r="O101" s="132">
        <f t="shared" si="17"/>
        <v>0</v>
      </c>
      <c r="P101" s="133"/>
      <c r="Q101" s="133"/>
      <c r="R101" s="132">
        <f t="shared" si="16"/>
        <v>0</v>
      </c>
      <c r="S101" s="133"/>
      <c r="T101" s="134"/>
      <c r="U101" s="103" t="s">
        <v>58</v>
      </c>
      <c r="V101" s="104"/>
      <c r="W101" s="104"/>
      <c r="X101" s="104"/>
      <c r="Y101" s="105"/>
      <c r="Z101" s="105"/>
      <c r="AA101" s="104"/>
      <c r="AB101" s="104"/>
      <c r="AC101" s="104"/>
      <c r="AD101" s="105"/>
      <c r="AE101" s="105"/>
      <c r="AF101" s="106"/>
      <c r="AG101" s="125"/>
      <c r="AH101" s="125"/>
      <c r="AI101" s="125"/>
    </row>
    <row r="102" spans="1:35" s="30" customFormat="1" ht="12" customHeight="1" x14ac:dyDescent="0.15">
      <c r="A102" s="216"/>
      <c r="B102" s="217"/>
      <c r="C102" s="218"/>
      <c r="D102" s="194"/>
      <c r="E102" s="195"/>
      <c r="F102" s="195"/>
      <c r="G102" s="195"/>
      <c r="H102" s="195"/>
      <c r="I102" s="196"/>
      <c r="J102" s="132">
        <v>20000</v>
      </c>
      <c r="K102" s="133"/>
      <c r="L102" s="133"/>
      <c r="M102" s="138"/>
      <c r="N102" s="139"/>
      <c r="O102" s="132">
        <f t="shared" si="17"/>
        <v>0</v>
      </c>
      <c r="P102" s="133"/>
      <c r="Q102" s="133"/>
      <c r="R102" s="132">
        <f t="shared" si="16"/>
        <v>0</v>
      </c>
      <c r="S102" s="133"/>
      <c r="T102" s="134"/>
      <c r="U102" s="103" t="s">
        <v>59</v>
      </c>
      <c r="V102" s="104"/>
      <c r="W102" s="104"/>
      <c r="X102" s="104"/>
      <c r="Y102" s="105"/>
      <c r="Z102" s="105"/>
      <c r="AA102" s="104"/>
      <c r="AB102" s="104"/>
      <c r="AC102" s="104"/>
      <c r="AD102" s="105"/>
      <c r="AE102" s="105"/>
      <c r="AF102" s="106"/>
      <c r="AG102" s="125"/>
      <c r="AH102" s="125"/>
      <c r="AI102" s="125"/>
    </row>
    <row r="103" spans="1:35" s="30" customFormat="1" ht="12" customHeight="1" x14ac:dyDescent="0.15">
      <c r="A103" s="216"/>
      <c r="B103" s="217"/>
      <c r="C103" s="218"/>
      <c r="D103" s="194"/>
      <c r="E103" s="195"/>
      <c r="F103" s="195"/>
      <c r="G103" s="195"/>
      <c r="H103" s="195"/>
      <c r="I103" s="196"/>
      <c r="J103" s="132">
        <v>30000</v>
      </c>
      <c r="K103" s="133"/>
      <c r="L103" s="133"/>
      <c r="M103" s="138"/>
      <c r="N103" s="139"/>
      <c r="O103" s="132">
        <f t="shared" si="17"/>
        <v>0</v>
      </c>
      <c r="P103" s="133"/>
      <c r="Q103" s="133"/>
      <c r="R103" s="132">
        <f t="shared" si="16"/>
        <v>0</v>
      </c>
      <c r="S103" s="133"/>
      <c r="T103" s="134"/>
      <c r="U103" s="103" t="s">
        <v>69</v>
      </c>
      <c r="V103" s="104"/>
      <c r="W103" s="104"/>
      <c r="X103" s="104"/>
      <c r="Y103" s="105"/>
      <c r="Z103" s="105"/>
      <c r="AA103" s="104"/>
      <c r="AB103" s="104"/>
      <c r="AC103" s="104"/>
      <c r="AD103" s="105"/>
      <c r="AE103" s="105"/>
      <c r="AF103" s="106"/>
      <c r="AG103" s="125"/>
      <c r="AH103" s="125"/>
      <c r="AI103" s="125"/>
    </row>
    <row r="104" spans="1:35" s="30" customFormat="1" ht="12" customHeight="1" x14ac:dyDescent="0.15">
      <c r="A104" s="216"/>
      <c r="B104" s="217"/>
      <c r="C104" s="218"/>
      <c r="D104" s="194"/>
      <c r="E104" s="195"/>
      <c r="F104" s="195"/>
      <c r="G104" s="195"/>
      <c r="H104" s="195"/>
      <c r="I104" s="196"/>
      <c r="J104" s="132">
        <v>10000</v>
      </c>
      <c r="K104" s="133"/>
      <c r="L104" s="133"/>
      <c r="M104" s="138"/>
      <c r="N104" s="139"/>
      <c r="O104" s="132">
        <f t="shared" si="17"/>
        <v>0</v>
      </c>
      <c r="P104" s="133"/>
      <c r="Q104" s="133"/>
      <c r="R104" s="132">
        <f t="shared" si="16"/>
        <v>0</v>
      </c>
      <c r="S104" s="133"/>
      <c r="T104" s="134"/>
      <c r="U104" s="103" t="s">
        <v>60</v>
      </c>
      <c r="V104" s="104"/>
      <c r="W104" s="104"/>
      <c r="X104" s="104"/>
      <c r="Y104" s="105"/>
      <c r="Z104" s="105"/>
      <c r="AA104" s="104"/>
      <c r="AB104" s="104"/>
      <c r="AC104" s="104"/>
      <c r="AD104" s="105"/>
      <c r="AE104" s="105"/>
      <c r="AF104" s="106"/>
      <c r="AG104" s="125"/>
      <c r="AH104" s="125"/>
      <c r="AI104" s="125"/>
    </row>
    <row r="105" spans="1:35" s="30" customFormat="1" ht="12" customHeight="1" x14ac:dyDescent="0.15">
      <c r="A105" s="216"/>
      <c r="B105" s="217"/>
      <c r="C105" s="218"/>
      <c r="D105" s="194"/>
      <c r="E105" s="195"/>
      <c r="F105" s="195"/>
      <c r="G105" s="195"/>
      <c r="H105" s="195"/>
      <c r="I105" s="196"/>
      <c r="J105" s="132">
        <v>10000</v>
      </c>
      <c r="K105" s="133"/>
      <c r="L105" s="133"/>
      <c r="M105" s="138"/>
      <c r="N105" s="139"/>
      <c r="O105" s="132">
        <f t="shared" si="17"/>
        <v>0</v>
      </c>
      <c r="P105" s="133"/>
      <c r="Q105" s="133"/>
      <c r="R105" s="132">
        <f t="shared" si="16"/>
        <v>0</v>
      </c>
      <c r="S105" s="133"/>
      <c r="T105" s="134"/>
      <c r="U105" s="103" t="s">
        <v>61</v>
      </c>
      <c r="V105" s="104"/>
      <c r="W105" s="104"/>
      <c r="X105" s="104"/>
      <c r="Y105" s="105"/>
      <c r="Z105" s="105"/>
      <c r="AA105" s="104"/>
      <c r="AB105" s="104"/>
      <c r="AC105" s="104"/>
      <c r="AD105" s="105"/>
      <c r="AE105" s="105"/>
      <c r="AF105" s="106"/>
      <c r="AG105" s="125"/>
      <c r="AH105" s="125"/>
      <c r="AI105" s="125"/>
    </row>
    <row r="106" spans="1:35" s="30" customFormat="1" ht="12" customHeight="1" x14ac:dyDescent="0.15">
      <c r="A106" s="216"/>
      <c r="B106" s="217"/>
      <c r="C106" s="218"/>
      <c r="D106" s="194"/>
      <c r="E106" s="195"/>
      <c r="F106" s="195"/>
      <c r="G106" s="195"/>
      <c r="H106" s="195"/>
      <c r="I106" s="196"/>
      <c r="J106" s="132">
        <v>20000</v>
      </c>
      <c r="K106" s="133"/>
      <c r="L106" s="133"/>
      <c r="M106" s="138"/>
      <c r="N106" s="139"/>
      <c r="O106" s="132">
        <f t="shared" si="17"/>
        <v>0</v>
      </c>
      <c r="P106" s="133"/>
      <c r="Q106" s="133"/>
      <c r="R106" s="132">
        <f t="shared" si="16"/>
        <v>0</v>
      </c>
      <c r="S106" s="133"/>
      <c r="T106" s="134"/>
      <c r="U106" s="103" t="s">
        <v>62</v>
      </c>
      <c r="V106" s="104"/>
      <c r="W106" s="104"/>
      <c r="X106" s="104"/>
      <c r="Y106" s="105"/>
      <c r="Z106" s="105"/>
      <c r="AA106" s="104"/>
      <c r="AB106" s="104"/>
      <c r="AC106" s="104"/>
      <c r="AD106" s="105"/>
      <c r="AE106" s="105"/>
      <c r="AF106" s="106"/>
      <c r="AG106" s="125"/>
      <c r="AH106" s="125"/>
      <c r="AI106" s="125"/>
    </row>
    <row r="107" spans="1:35" s="30" customFormat="1" ht="12" customHeight="1" x14ac:dyDescent="0.15">
      <c r="A107" s="216"/>
      <c r="B107" s="217"/>
      <c r="C107" s="218"/>
      <c r="D107" s="194"/>
      <c r="E107" s="195"/>
      <c r="F107" s="195"/>
      <c r="G107" s="195"/>
      <c r="H107" s="195"/>
      <c r="I107" s="196"/>
      <c r="J107" s="132">
        <v>10000</v>
      </c>
      <c r="K107" s="133"/>
      <c r="L107" s="133"/>
      <c r="M107" s="138"/>
      <c r="N107" s="139"/>
      <c r="O107" s="132">
        <f>J107*M107</f>
        <v>0</v>
      </c>
      <c r="P107" s="133"/>
      <c r="Q107" s="133"/>
      <c r="R107" s="132">
        <f>ROUND(O107*$T$16,0)</f>
        <v>0</v>
      </c>
      <c r="S107" s="133"/>
      <c r="T107" s="134"/>
      <c r="U107" s="103" t="s">
        <v>57</v>
      </c>
      <c r="V107" s="104"/>
      <c r="W107" s="104"/>
      <c r="X107" s="104"/>
      <c r="Y107" s="105"/>
      <c r="Z107" s="105"/>
      <c r="AA107" s="104"/>
      <c r="AB107" s="104"/>
      <c r="AC107" s="104"/>
      <c r="AD107" s="105"/>
      <c r="AE107" s="105"/>
      <c r="AF107" s="106"/>
      <c r="AG107" s="125"/>
      <c r="AH107" s="125"/>
      <c r="AI107" s="125"/>
    </row>
    <row r="108" spans="1:35" s="30" customFormat="1" ht="12" customHeight="1" x14ac:dyDescent="0.15">
      <c r="A108" s="216"/>
      <c r="B108" s="217"/>
      <c r="C108" s="218"/>
      <c r="D108" s="194"/>
      <c r="E108" s="195"/>
      <c r="F108" s="195"/>
      <c r="G108" s="195"/>
      <c r="H108" s="195"/>
      <c r="I108" s="196"/>
      <c r="J108" s="132">
        <v>20000</v>
      </c>
      <c r="K108" s="133"/>
      <c r="L108" s="133"/>
      <c r="M108" s="138"/>
      <c r="N108" s="139"/>
      <c r="O108" s="132">
        <f t="shared" si="17"/>
        <v>0</v>
      </c>
      <c r="P108" s="133"/>
      <c r="Q108" s="133"/>
      <c r="R108" s="132">
        <f t="shared" si="16"/>
        <v>0</v>
      </c>
      <c r="S108" s="133"/>
      <c r="T108" s="134"/>
      <c r="U108" s="103" t="s">
        <v>63</v>
      </c>
      <c r="V108" s="104"/>
      <c r="W108" s="104"/>
      <c r="X108" s="104"/>
      <c r="Y108" s="105"/>
      <c r="Z108" s="105"/>
      <c r="AA108" s="104"/>
      <c r="AB108" s="104"/>
      <c r="AC108" s="104"/>
      <c r="AD108" s="105"/>
      <c r="AE108" s="105"/>
      <c r="AF108" s="106"/>
      <c r="AG108" s="125"/>
      <c r="AH108" s="125"/>
      <c r="AI108" s="125"/>
    </row>
    <row r="109" spans="1:35" s="30" customFormat="1" ht="12" customHeight="1" x14ac:dyDescent="0.15">
      <c r="A109" s="216"/>
      <c r="B109" s="217"/>
      <c r="C109" s="218"/>
      <c r="D109" s="194"/>
      <c r="E109" s="195"/>
      <c r="F109" s="195"/>
      <c r="G109" s="195"/>
      <c r="H109" s="195"/>
      <c r="I109" s="196"/>
      <c r="J109" s="132">
        <v>30000</v>
      </c>
      <c r="K109" s="133"/>
      <c r="L109" s="133"/>
      <c r="M109" s="138"/>
      <c r="N109" s="139"/>
      <c r="O109" s="132">
        <f t="shared" si="17"/>
        <v>0</v>
      </c>
      <c r="P109" s="133"/>
      <c r="Q109" s="133"/>
      <c r="R109" s="132">
        <f t="shared" si="16"/>
        <v>0</v>
      </c>
      <c r="S109" s="133"/>
      <c r="T109" s="134"/>
      <c r="U109" s="103" t="s">
        <v>64</v>
      </c>
      <c r="V109" s="104"/>
      <c r="W109" s="104"/>
      <c r="X109" s="104"/>
      <c r="Y109" s="105"/>
      <c r="Z109" s="105"/>
      <c r="AA109" s="104"/>
      <c r="AB109" s="104"/>
      <c r="AC109" s="104"/>
      <c r="AD109" s="105"/>
      <c r="AE109" s="105"/>
      <c r="AF109" s="106"/>
      <c r="AG109" s="125"/>
      <c r="AH109" s="125"/>
      <c r="AI109" s="125"/>
    </row>
    <row r="110" spans="1:35" s="30" customFormat="1" ht="12" customHeight="1" x14ac:dyDescent="0.15">
      <c r="A110" s="216"/>
      <c r="B110" s="217"/>
      <c r="C110" s="218"/>
      <c r="D110" s="194"/>
      <c r="E110" s="195"/>
      <c r="F110" s="195"/>
      <c r="G110" s="195"/>
      <c r="H110" s="195"/>
      <c r="I110" s="196"/>
      <c r="J110" s="132">
        <v>20000</v>
      </c>
      <c r="K110" s="133"/>
      <c r="L110" s="133"/>
      <c r="M110" s="138"/>
      <c r="N110" s="139"/>
      <c r="O110" s="132">
        <f t="shared" si="17"/>
        <v>0</v>
      </c>
      <c r="P110" s="133"/>
      <c r="Q110" s="133"/>
      <c r="R110" s="132">
        <f t="shared" si="16"/>
        <v>0</v>
      </c>
      <c r="S110" s="133"/>
      <c r="T110" s="134"/>
      <c r="U110" s="103" t="s">
        <v>65</v>
      </c>
      <c r="V110" s="104"/>
      <c r="W110" s="104"/>
      <c r="X110" s="104"/>
      <c r="Y110" s="105"/>
      <c r="Z110" s="105"/>
      <c r="AA110" s="104"/>
      <c r="AB110" s="104"/>
      <c r="AC110" s="104"/>
      <c r="AD110" s="105"/>
      <c r="AE110" s="105"/>
      <c r="AF110" s="106"/>
      <c r="AG110" s="125"/>
      <c r="AH110" s="125"/>
      <c r="AI110" s="125"/>
    </row>
    <row r="111" spans="1:35" s="30" customFormat="1" ht="12" customHeight="1" x14ac:dyDescent="0.15">
      <c r="A111" s="216"/>
      <c r="B111" s="217"/>
      <c r="C111" s="218"/>
      <c r="D111" s="194"/>
      <c r="E111" s="195"/>
      <c r="F111" s="195"/>
      <c r="G111" s="195"/>
      <c r="H111" s="195"/>
      <c r="I111" s="196"/>
      <c r="J111" s="132">
        <v>30000</v>
      </c>
      <c r="K111" s="133"/>
      <c r="L111" s="133"/>
      <c r="M111" s="138"/>
      <c r="N111" s="139"/>
      <c r="O111" s="132">
        <f t="shared" si="17"/>
        <v>0</v>
      </c>
      <c r="P111" s="133"/>
      <c r="Q111" s="133"/>
      <c r="R111" s="132">
        <f t="shared" si="16"/>
        <v>0</v>
      </c>
      <c r="S111" s="133"/>
      <c r="T111" s="134"/>
      <c r="U111" s="103" t="s">
        <v>66</v>
      </c>
      <c r="V111" s="104"/>
      <c r="W111" s="104"/>
      <c r="X111" s="104"/>
      <c r="Y111" s="105"/>
      <c r="Z111" s="105"/>
      <c r="AA111" s="104"/>
      <c r="AB111" s="104"/>
      <c r="AC111" s="104"/>
      <c r="AD111" s="105"/>
      <c r="AE111" s="105"/>
      <c r="AF111" s="106"/>
      <c r="AG111" s="125"/>
      <c r="AH111" s="125"/>
      <c r="AI111" s="125"/>
    </row>
    <row r="112" spans="1:35" s="93" customFormat="1" ht="12" customHeight="1" x14ac:dyDescent="0.15">
      <c r="A112" s="216"/>
      <c r="B112" s="217"/>
      <c r="C112" s="218"/>
      <c r="D112" s="194"/>
      <c r="E112" s="195"/>
      <c r="F112" s="195"/>
      <c r="G112" s="195"/>
      <c r="H112" s="195"/>
      <c r="I112" s="196"/>
      <c r="J112" s="132">
        <v>3000</v>
      </c>
      <c r="K112" s="133"/>
      <c r="L112" s="133"/>
      <c r="M112" s="138"/>
      <c r="N112" s="139"/>
      <c r="O112" s="132">
        <f t="shared" ref="O112:O113" si="18">J112*M112</f>
        <v>0</v>
      </c>
      <c r="P112" s="133"/>
      <c r="Q112" s="133"/>
      <c r="R112" s="132">
        <f t="shared" ref="R112:R114" si="19">ROUND(O112*$T$16,0)</f>
        <v>0</v>
      </c>
      <c r="S112" s="133"/>
      <c r="T112" s="134"/>
      <c r="U112" s="103" t="s">
        <v>68</v>
      </c>
      <c r="V112" s="104"/>
      <c r="W112" s="104"/>
      <c r="X112" s="104"/>
      <c r="Y112" s="105"/>
      <c r="Z112" s="105"/>
      <c r="AA112" s="104"/>
      <c r="AB112" s="104"/>
      <c r="AC112" s="104"/>
      <c r="AD112" s="105"/>
      <c r="AE112" s="105"/>
      <c r="AF112" s="106"/>
      <c r="AG112" s="125"/>
      <c r="AH112" s="125"/>
      <c r="AI112" s="125"/>
    </row>
    <row r="113" spans="1:35" s="30" customFormat="1" ht="12" customHeight="1" x14ac:dyDescent="0.15">
      <c r="A113" s="216"/>
      <c r="B113" s="217"/>
      <c r="C113" s="218"/>
      <c r="D113" s="197"/>
      <c r="E113" s="198"/>
      <c r="F113" s="198"/>
      <c r="G113" s="198"/>
      <c r="H113" s="198"/>
      <c r="I113" s="199"/>
      <c r="J113" s="208"/>
      <c r="K113" s="209"/>
      <c r="L113" s="210"/>
      <c r="M113" s="211"/>
      <c r="N113" s="212"/>
      <c r="O113" s="161">
        <f t="shared" si="18"/>
        <v>0</v>
      </c>
      <c r="P113" s="162"/>
      <c r="Q113" s="162"/>
      <c r="R113" s="161">
        <f t="shared" si="19"/>
        <v>0</v>
      </c>
      <c r="S113" s="162"/>
      <c r="T113" s="163"/>
      <c r="U113" s="140" t="s">
        <v>153</v>
      </c>
      <c r="V113" s="141"/>
      <c r="W113" s="141"/>
      <c r="X113" s="141"/>
      <c r="Y113" s="141"/>
      <c r="Z113" s="141"/>
      <c r="AA113" s="141"/>
      <c r="AB113" s="141"/>
      <c r="AC113" s="141"/>
      <c r="AD113" s="141"/>
      <c r="AE113" s="141"/>
      <c r="AF113" s="142"/>
      <c r="AG113" s="125"/>
      <c r="AH113" s="125"/>
      <c r="AI113" s="125"/>
    </row>
    <row r="114" spans="1:35" s="93" customFormat="1" ht="12" customHeight="1" x14ac:dyDescent="0.15">
      <c r="A114" s="216"/>
      <c r="B114" s="217"/>
      <c r="C114" s="218"/>
      <c r="D114" s="143" t="s">
        <v>155</v>
      </c>
      <c r="E114" s="144"/>
      <c r="F114" s="144"/>
      <c r="G114" s="144"/>
      <c r="H114" s="144"/>
      <c r="I114" s="145"/>
      <c r="J114" s="146"/>
      <c r="K114" s="147"/>
      <c r="L114" s="147"/>
      <c r="M114" s="148"/>
      <c r="N114" s="149"/>
      <c r="O114" s="150">
        <f>J114*M114</f>
        <v>0</v>
      </c>
      <c r="P114" s="151"/>
      <c r="Q114" s="151"/>
      <c r="R114" s="152">
        <f t="shared" si="19"/>
        <v>0</v>
      </c>
      <c r="S114" s="153"/>
      <c r="T114" s="154"/>
      <c r="U114" s="155" t="s">
        <v>33</v>
      </c>
      <c r="V114" s="156"/>
      <c r="W114" s="156"/>
      <c r="X114" s="156"/>
      <c r="Y114" s="156"/>
      <c r="Z114" s="156"/>
      <c r="AA114" s="156"/>
      <c r="AB114" s="156"/>
      <c r="AC114" s="156"/>
      <c r="AD114" s="156"/>
      <c r="AE114" s="156"/>
      <c r="AF114" s="157"/>
      <c r="AG114" s="125"/>
      <c r="AH114" s="125"/>
      <c r="AI114" s="125"/>
    </row>
    <row r="115" spans="1:35" s="30" customFormat="1" ht="12" customHeight="1" x14ac:dyDescent="0.15">
      <c r="A115" s="216"/>
      <c r="B115" s="217"/>
      <c r="C115" s="218"/>
      <c r="D115" s="175" t="s">
        <v>112</v>
      </c>
      <c r="E115" s="175"/>
      <c r="F115" s="175"/>
      <c r="G115" s="175"/>
      <c r="H115" s="175"/>
      <c r="I115" s="175"/>
      <c r="J115" s="188"/>
      <c r="K115" s="188"/>
      <c r="L115" s="188"/>
      <c r="M115" s="188"/>
      <c r="N115" s="188"/>
      <c r="O115" s="190">
        <f>ROUND(SUM(O84:Q114)*0.2,0)</f>
        <v>0</v>
      </c>
      <c r="P115" s="190"/>
      <c r="Q115" s="190"/>
      <c r="R115" s="152">
        <f>ROUND(O115*$T$69,0)</f>
        <v>0</v>
      </c>
      <c r="S115" s="153"/>
      <c r="T115" s="154"/>
      <c r="U115" s="27" t="s">
        <v>154</v>
      </c>
      <c r="V115" s="28"/>
      <c r="W115" s="28"/>
      <c r="X115" s="28"/>
      <c r="Y115" s="28"/>
      <c r="Z115" s="28"/>
      <c r="AA115" s="28"/>
      <c r="AB115" s="28"/>
      <c r="AC115" s="28"/>
      <c r="AD115" s="28"/>
      <c r="AE115" s="28"/>
      <c r="AF115" s="29"/>
      <c r="AG115" s="125"/>
      <c r="AH115" s="125"/>
      <c r="AI115" s="125"/>
    </row>
    <row r="116" spans="1:35" s="30" customFormat="1" ht="12" customHeight="1" x14ac:dyDescent="0.15">
      <c r="A116" s="219"/>
      <c r="B116" s="220"/>
      <c r="C116" s="221"/>
      <c r="D116" s="175" t="s">
        <v>113</v>
      </c>
      <c r="E116" s="175"/>
      <c r="F116" s="175"/>
      <c r="G116" s="175"/>
      <c r="H116" s="175"/>
      <c r="I116" s="175"/>
      <c r="J116" s="188"/>
      <c r="K116" s="188"/>
      <c r="L116" s="188"/>
      <c r="M116" s="188"/>
      <c r="N116" s="188"/>
      <c r="O116" s="189">
        <f>SUM(O84:Q115)</f>
        <v>0</v>
      </c>
      <c r="P116" s="189"/>
      <c r="Q116" s="189"/>
      <c r="R116" s="150">
        <f>SUM(R84:T115)</f>
        <v>0</v>
      </c>
      <c r="S116" s="151"/>
      <c r="T116" s="169"/>
      <c r="U116" s="27" t="s">
        <v>133</v>
      </c>
      <c r="V116" s="28"/>
      <c r="W116" s="28"/>
      <c r="X116" s="28"/>
      <c r="Y116" s="28"/>
      <c r="Z116" s="28"/>
      <c r="AA116" s="28"/>
      <c r="AB116" s="28"/>
      <c r="AC116" s="28"/>
      <c r="AD116" s="28"/>
      <c r="AE116" s="28"/>
      <c r="AF116" s="29"/>
      <c r="AG116" s="125"/>
      <c r="AH116" s="125"/>
      <c r="AI116" s="125"/>
    </row>
    <row r="117" spans="1:35" s="30" customFormat="1" ht="12" customHeight="1" x14ac:dyDescent="0.15">
      <c r="A117" s="175" t="s">
        <v>5</v>
      </c>
      <c r="B117" s="175"/>
      <c r="C117" s="175"/>
      <c r="D117" s="175"/>
      <c r="E117" s="175"/>
      <c r="F117" s="175"/>
      <c r="G117" s="175"/>
      <c r="H117" s="175"/>
      <c r="I117" s="175"/>
      <c r="J117" s="188"/>
      <c r="K117" s="188"/>
      <c r="L117" s="188"/>
      <c r="M117" s="188"/>
      <c r="N117" s="188"/>
      <c r="O117" s="189">
        <f>ROUND(O116*0.3,0)</f>
        <v>0</v>
      </c>
      <c r="P117" s="189"/>
      <c r="Q117" s="189"/>
      <c r="R117" s="152">
        <f>ROUND(O117*$T$69,0)</f>
        <v>0</v>
      </c>
      <c r="S117" s="153"/>
      <c r="T117" s="154"/>
      <c r="U117" s="91" t="s">
        <v>116</v>
      </c>
      <c r="V117" s="31"/>
      <c r="W117" s="31"/>
      <c r="X117" s="31"/>
      <c r="Y117" s="31"/>
      <c r="Z117" s="31"/>
      <c r="AA117" s="31"/>
      <c r="AB117" s="31"/>
      <c r="AC117" s="31"/>
      <c r="AD117" s="31"/>
      <c r="AE117" s="31"/>
      <c r="AF117" s="32"/>
      <c r="AG117" s="125"/>
      <c r="AH117" s="125"/>
      <c r="AI117" s="125"/>
    </row>
    <row r="118" spans="1:35" s="30" customFormat="1" ht="12" customHeight="1" x14ac:dyDescent="0.15">
      <c r="A118" s="187" t="s">
        <v>78</v>
      </c>
      <c r="B118" s="168"/>
      <c r="C118" s="168"/>
      <c r="D118" s="168"/>
      <c r="E118" s="168"/>
      <c r="F118" s="168"/>
      <c r="G118" s="168"/>
      <c r="H118" s="168"/>
      <c r="I118" s="169"/>
      <c r="J118" s="188"/>
      <c r="K118" s="188"/>
      <c r="L118" s="188"/>
      <c r="M118" s="188"/>
      <c r="N118" s="188"/>
      <c r="O118" s="151">
        <f>+O116+O117</f>
        <v>0</v>
      </c>
      <c r="P118" s="151"/>
      <c r="Q118" s="151"/>
      <c r="R118" s="150">
        <f>+R116+R117</f>
        <v>0</v>
      </c>
      <c r="S118" s="151"/>
      <c r="T118" s="151"/>
      <c r="U118" s="27"/>
      <c r="V118" s="28"/>
      <c r="W118" s="28"/>
      <c r="X118" s="28"/>
      <c r="Y118" s="28"/>
      <c r="Z118" s="28"/>
      <c r="AA118" s="28"/>
      <c r="AB118" s="28"/>
      <c r="AC118" s="28"/>
      <c r="AD118" s="28"/>
      <c r="AE118" s="28"/>
      <c r="AF118" s="29"/>
      <c r="AG118" s="125"/>
      <c r="AH118" s="125"/>
      <c r="AI118" s="125"/>
    </row>
    <row r="119" spans="1:35" s="30" customFormat="1" ht="12" customHeight="1" x14ac:dyDescent="0.15">
      <c r="AG119" s="125"/>
      <c r="AH119" s="125"/>
      <c r="AI119" s="125"/>
    </row>
    <row r="121" spans="1:35" ht="12" customHeight="1" x14ac:dyDescent="0.15">
      <c r="A121" s="13" t="s">
        <v>12</v>
      </c>
    </row>
    <row r="122" spans="1:35" ht="12" customHeight="1" x14ac:dyDescent="0.15">
      <c r="A122" s="180" t="s">
        <v>0</v>
      </c>
      <c r="B122" s="180"/>
      <c r="C122" s="180"/>
      <c r="D122" s="180" t="s">
        <v>1</v>
      </c>
      <c r="E122" s="180"/>
      <c r="F122" s="180"/>
      <c r="G122" s="180"/>
      <c r="H122" s="180"/>
      <c r="I122" s="180"/>
      <c r="J122" s="222" t="s">
        <v>23</v>
      </c>
      <c r="K122" s="223"/>
      <c r="L122" s="224"/>
      <c r="M122" s="222" t="s">
        <v>43</v>
      </c>
      <c r="N122" s="224"/>
      <c r="O122" s="164" t="s">
        <v>2</v>
      </c>
      <c r="P122" s="165"/>
      <c r="Q122" s="166"/>
      <c r="R122" s="107" t="s">
        <v>6</v>
      </c>
      <c r="S122" s="108"/>
      <c r="T122" s="109">
        <f>T53</f>
        <v>0.1</v>
      </c>
      <c r="U122" s="165" t="s">
        <v>3</v>
      </c>
      <c r="V122" s="165"/>
      <c r="W122" s="165"/>
      <c r="X122" s="165"/>
      <c r="Y122" s="165"/>
      <c r="Z122" s="165"/>
      <c r="AA122" s="165"/>
      <c r="AB122" s="165"/>
      <c r="AC122" s="165"/>
      <c r="AD122" s="165"/>
      <c r="AE122" s="165"/>
      <c r="AF122" s="166"/>
    </row>
    <row r="123" spans="1:35" s="30" customFormat="1" ht="12" customHeight="1" x14ac:dyDescent="0.15">
      <c r="A123" s="231" t="s">
        <v>4</v>
      </c>
      <c r="B123" s="232"/>
      <c r="C123" s="233"/>
      <c r="D123" s="143" t="s">
        <v>134</v>
      </c>
      <c r="E123" s="144"/>
      <c r="F123" s="144"/>
      <c r="G123" s="144"/>
      <c r="H123" s="144"/>
      <c r="I123" s="145"/>
      <c r="J123" s="158">
        <v>50000</v>
      </c>
      <c r="K123" s="159"/>
      <c r="L123" s="159"/>
      <c r="M123" s="176"/>
      <c r="N123" s="177"/>
      <c r="O123" s="158">
        <f>J123*M123</f>
        <v>0</v>
      </c>
      <c r="P123" s="159"/>
      <c r="Q123" s="159"/>
      <c r="R123" s="158">
        <f>ROUND(O123*$T$16,0)</f>
        <v>0</v>
      </c>
      <c r="S123" s="159"/>
      <c r="T123" s="160"/>
      <c r="U123" s="95" t="s">
        <v>70</v>
      </c>
      <c r="V123" s="96"/>
      <c r="W123" s="96"/>
      <c r="X123" s="96"/>
      <c r="Y123" s="97"/>
      <c r="Z123" s="97"/>
      <c r="AA123" s="96"/>
      <c r="AB123" s="96"/>
      <c r="AC123" s="207"/>
      <c r="AD123" s="207"/>
      <c r="AE123" s="96"/>
      <c r="AF123" s="98"/>
      <c r="AG123" s="125"/>
      <c r="AH123" s="125"/>
      <c r="AI123" s="125"/>
    </row>
    <row r="124" spans="1:35" s="30" customFormat="1" ht="12" customHeight="1" x14ac:dyDescent="0.15">
      <c r="A124" s="234"/>
      <c r="B124" s="235"/>
      <c r="C124" s="236"/>
      <c r="D124" s="184"/>
      <c r="E124" s="185"/>
      <c r="F124" s="185"/>
      <c r="G124" s="185"/>
      <c r="H124" s="185"/>
      <c r="I124" s="154"/>
      <c r="J124" s="161">
        <v>80000</v>
      </c>
      <c r="K124" s="162"/>
      <c r="L124" s="162"/>
      <c r="M124" s="211"/>
      <c r="N124" s="212"/>
      <c r="O124" s="161">
        <f t="shared" ref="O124" si="20">J124*M124</f>
        <v>0</v>
      </c>
      <c r="P124" s="162"/>
      <c r="Q124" s="162"/>
      <c r="R124" s="161">
        <f>ROUND(O124*$T$16,0)</f>
        <v>0</v>
      </c>
      <c r="S124" s="162"/>
      <c r="T124" s="163"/>
      <c r="U124" s="99" t="s">
        <v>71</v>
      </c>
      <c r="V124" s="100"/>
      <c r="W124" s="100"/>
      <c r="X124" s="100"/>
      <c r="Y124" s="101"/>
      <c r="Z124" s="101"/>
      <c r="AA124" s="100"/>
      <c r="AB124" s="100"/>
      <c r="AC124" s="100"/>
      <c r="AD124" s="101"/>
      <c r="AE124" s="101"/>
      <c r="AF124" s="102"/>
      <c r="AG124" s="125"/>
      <c r="AH124" s="125"/>
      <c r="AI124" s="125"/>
    </row>
    <row r="125" spans="1:35" ht="12" customHeight="1" x14ac:dyDescent="0.15">
      <c r="A125" s="234"/>
      <c r="B125" s="235"/>
      <c r="C125" s="236"/>
      <c r="D125" s="143" t="s">
        <v>135</v>
      </c>
      <c r="E125" s="144"/>
      <c r="F125" s="144"/>
      <c r="G125" s="144"/>
      <c r="H125" s="144"/>
      <c r="I125" s="145"/>
      <c r="J125" s="158">
        <v>50000</v>
      </c>
      <c r="K125" s="159"/>
      <c r="L125" s="159"/>
      <c r="M125" s="176"/>
      <c r="N125" s="177"/>
      <c r="O125" s="158">
        <f>J125*M125</f>
        <v>0</v>
      </c>
      <c r="P125" s="159"/>
      <c r="Q125" s="159"/>
      <c r="R125" s="158">
        <f>ROUND(O125*$T$16,0)</f>
        <v>0</v>
      </c>
      <c r="S125" s="159"/>
      <c r="T125" s="160"/>
      <c r="U125" s="95" t="s">
        <v>70</v>
      </c>
      <c r="V125" s="96"/>
      <c r="W125" s="96"/>
      <c r="X125" s="96"/>
      <c r="Y125" s="97"/>
      <c r="Z125" s="97"/>
      <c r="AA125" s="96"/>
      <c r="AB125" s="96"/>
      <c r="AC125" s="207"/>
      <c r="AD125" s="207"/>
      <c r="AE125" s="96"/>
      <c r="AF125" s="98"/>
    </row>
    <row r="126" spans="1:35" ht="12" customHeight="1" x14ac:dyDescent="0.15">
      <c r="A126" s="234"/>
      <c r="B126" s="235"/>
      <c r="C126" s="236"/>
      <c r="D126" s="184"/>
      <c r="E126" s="185"/>
      <c r="F126" s="185"/>
      <c r="G126" s="185"/>
      <c r="H126" s="185"/>
      <c r="I126" s="154"/>
      <c r="J126" s="161">
        <v>80000</v>
      </c>
      <c r="K126" s="162"/>
      <c r="L126" s="162"/>
      <c r="M126" s="211"/>
      <c r="N126" s="212"/>
      <c r="O126" s="161">
        <f>J126*M126</f>
        <v>0</v>
      </c>
      <c r="P126" s="162"/>
      <c r="Q126" s="162"/>
      <c r="R126" s="161">
        <f>ROUND(O126*$T$16,0)</f>
        <v>0</v>
      </c>
      <c r="S126" s="162"/>
      <c r="T126" s="163"/>
      <c r="U126" s="99" t="s">
        <v>71</v>
      </c>
      <c r="V126" s="100"/>
      <c r="W126" s="100"/>
      <c r="X126" s="100"/>
      <c r="Y126" s="101"/>
      <c r="Z126" s="101"/>
      <c r="AA126" s="100"/>
      <c r="AB126" s="100"/>
      <c r="AC126" s="100"/>
      <c r="AD126" s="101"/>
      <c r="AE126" s="101"/>
      <c r="AF126" s="102"/>
    </row>
    <row r="127" spans="1:35" ht="12" customHeight="1" x14ac:dyDescent="0.15">
      <c r="A127" s="234"/>
      <c r="B127" s="235"/>
      <c r="C127" s="236"/>
      <c r="D127" s="175" t="s">
        <v>112</v>
      </c>
      <c r="E127" s="175"/>
      <c r="F127" s="175"/>
      <c r="G127" s="175"/>
      <c r="H127" s="175"/>
      <c r="I127" s="175"/>
      <c r="J127" s="188"/>
      <c r="K127" s="188"/>
      <c r="L127" s="188"/>
      <c r="M127" s="188"/>
      <c r="N127" s="188"/>
      <c r="O127" s="190">
        <f>ROUND(SUM(O123:Q126)*0.2,0)</f>
        <v>0</v>
      </c>
      <c r="P127" s="190"/>
      <c r="Q127" s="190"/>
      <c r="R127" s="152">
        <f>ROUND(O127*$T$69,0)</f>
        <v>0</v>
      </c>
      <c r="S127" s="153"/>
      <c r="T127" s="154"/>
      <c r="U127" s="24" t="s">
        <v>136</v>
      </c>
      <c r="V127" s="16"/>
      <c r="W127" s="16"/>
      <c r="X127" s="16"/>
      <c r="Y127" s="16"/>
      <c r="Z127" s="16"/>
      <c r="AA127" s="16"/>
      <c r="AB127" s="16"/>
      <c r="AC127" s="16"/>
      <c r="AD127" s="16"/>
      <c r="AE127" s="16"/>
      <c r="AF127" s="17"/>
    </row>
    <row r="128" spans="1:35" ht="12" customHeight="1" x14ac:dyDescent="0.15">
      <c r="A128" s="237"/>
      <c r="B128" s="238"/>
      <c r="C128" s="239"/>
      <c r="D128" s="175" t="s">
        <v>113</v>
      </c>
      <c r="E128" s="175"/>
      <c r="F128" s="175"/>
      <c r="G128" s="175"/>
      <c r="H128" s="175"/>
      <c r="I128" s="175"/>
      <c r="J128" s="188"/>
      <c r="K128" s="188"/>
      <c r="L128" s="188"/>
      <c r="M128" s="188"/>
      <c r="N128" s="188"/>
      <c r="O128" s="189">
        <f>SUM(O123:Q127)</f>
        <v>0</v>
      </c>
      <c r="P128" s="189"/>
      <c r="Q128" s="189"/>
      <c r="R128" s="150">
        <f>SUM(R123:T127)</f>
        <v>0</v>
      </c>
      <c r="S128" s="151"/>
      <c r="T128" s="169"/>
      <c r="U128" s="24" t="s">
        <v>137</v>
      </c>
      <c r="V128" s="16"/>
      <c r="W128" s="16"/>
      <c r="X128" s="16"/>
      <c r="Y128" s="16"/>
      <c r="Z128" s="16"/>
      <c r="AA128" s="16"/>
      <c r="AB128" s="16"/>
      <c r="AC128" s="16"/>
      <c r="AD128" s="16"/>
      <c r="AE128" s="16"/>
      <c r="AF128" s="17"/>
    </row>
    <row r="129" spans="1:35" ht="12" customHeight="1" x14ac:dyDescent="0.15">
      <c r="A129" s="175" t="s">
        <v>5</v>
      </c>
      <c r="B129" s="175"/>
      <c r="C129" s="175"/>
      <c r="D129" s="175"/>
      <c r="E129" s="175"/>
      <c r="F129" s="175"/>
      <c r="G129" s="175"/>
      <c r="H129" s="175"/>
      <c r="I129" s="175"/>
      <c r="J129" s="188"/>
      <c r="K129" s="188"/>
      <c r="L129" s="188"/>
      <c r="M129" s="188"/>
      <c r="N129" s="188"/>
      <c r="O129" s="189">
        <f>ROUND(O128*0.3,0)</f>
        <v>0</v>
      </c>
      <c r="P129" s="189"/>
      <c r="Q129" s="189"/>
      <c r="R129" s="152">
        <f>ROUND(O129*$T$69,0)</f>
        <v>0</v>
      </c>
      <c r="S129" s="153"/>
      <c r="T129" s="154"/>
      <c r="U129" s="91" t="s">
        <v>116</v>
      </c>
      <c r="V129" s="23"/>
      <c r="W129" s="23"/>
      <c r="X129" s="23"/>
      <c r="Y129" s="23"/>
      <c r="Z129" s="23"/>
      <c r="AA129" s="23"/>
      <c r="AB129" s="23"/>
      <c r="AC129" s="23"/>
      <c r="AD129" s="23"/>
      <c r="AE129" s="23"/>
      <c r="AF129" s="20"/>
    </row>
    <row r="130" spans="1:35" ht="12" customHeight="1" x14ac:dyDescent="0.15">
      <c r="A130" s="187" t="s">
        <v>79</v>
      </c>
      <c r="B130" s="168"/>
      <c r="C130" s="168"/>
      <c r="D130" s="168"/>
      <c r="E130" s="168"/>
      <c r="F130" s="168"/>
      <c r="G130" s="168"/>
      <c r="H130" s="168"/>
      <c r="I130" s="169"/>
      <c r="J130" s="188"/>
      <c r="K130" s="188"/>
      <c r="L130" s="188"/>
      <c r="M130" s="188"/>
      <c r="N130" s="188"/>
      <c r="O130" s="151">
        <f>+O128+O129</f>
        <v>0</v>
      </c>
      <c r="P130" s="151"/>
      <c r="Q130" s="151"/>
      <c r="R130" s="150">
        <f>+R128+R129</f>
        <v>0</v>
      </c>
      <c r="S130" s="151"/>
      <c r="T130" s="151"/>
      <c r="U130" s="24"/>
      <c r="V130" s="16"/>
      <c r="W130" s="16"/>
      <c r="X130" s="16"/>
      <c r="Y130" s="16"/>
      <c r="Z130" s="16"/>
      <c r="AA130" s="16"/>
      <c r="AB130" s="16"/>
      <c r="AC130" s="16"/>
      <c r="AD130" s="16"/>
      <c r="AE130" s="16"/>
      <c r="AF130" s="17"/>
    </row>
    <row r="132" spans="1:35" s="1" customFormat="1" ht="12" customHeight="1" thickBot="1" x14ac:dyDescent="0.2">
      <c r="O132" s="264" t="s">
        <v>2</v>
      </c>
      <c r="P132" s="264"/>
      <c r="Q132" s="264"/>
      <c r="R132" s="264"/>
      <c r="S132" s="264"/>
      <c r="U132" s="264" t="s">
        <v>6</v>
      </c>
      <c r="V132" s="264"/>
      <c r="W132" s="264"/>
      <c r="X132" s="264"/>
      <c r="Y132" s="264"/>
      <c r="AA132" s="264" t="s">
        <v>7</v>
      </c>
      <c r="AB132" s="264"/>
      <c r="AC132" s="264"/>
      <c r="AD132" s="264"/>
      <c r="AE132" s="264"/>
    </row>
    <row r="133" spans="1:35" s="1" customFormat="1" ht="12" customHeight="1" thickBot="1" x14ac:dyDescent="0.2">
      <c r="D133" s="82" t="s">
        <v>75</v>
      </c>
      <c r="E133" s="81"/>
      <c r="F133" s="81"/>
      <c r="G133" s="81"/>
      <c r="I133" s="54" t="s">
        <v>76</v>
      </c>
      <c r="J133" s="11"/>
      <c r="M133" s="1" t="s">
        <v>9</v>
      </c>
      <c r="O133" s="204">
        <f>O24+O42+O50+O63</f>
        <v>0</v>
      </c>
      <c r="P133" s="205"/>
      <c r="Q133" s="205"/>
      <c r="R133" s="205"/>
      <c r="S133" s="206"/>
      <c r="T133" s="12" t="s">
        <v>10</v>
      </c>
      <c r="U133" s="204">
        <f>R24+R42+R50+R63</f>
        <v>0</v>
      </c>
      <c r="V133" s="205"/>
      <c r="W133" s="205"/>
      <c r="X133" s="205"/>
      <c r="Y133" s="206"/>
      <c r="Z133" s="12" t="s">
        <v>11</v>
      </c>
      <c r="AA133" s="204">
        <f>+O133+U133</f>
        <v>0</v>
      </c>
      <c r="AB133" s="205"/>
      <c r="AC133" s="205"/>
      <c r="AD133" s="205"/>
      <c r="AE133" s="206"/>
    </row>
    <row r="134" spans="1:35" s="1" customFormat="1" ht="12" customHeight="1" thickBot="1" x14ac:dyDescent="0.2">
      <c r="D134" s="11"/>
      <c r="E134" s="11"/>
      <c r="F134" s="11"/>
      <c r="I134" s="11"/>
      <c r="J134" s="11"/>
      <c r="O134" s="263"/>
      <c r="P134" s="263"/>
      <c r="Q134" s="263"/>
      <c r="R134" s="263"/>
      <c r="S134" s="263"/>
      <c r="U134" s="263"/>
      <c r="V134" s="263"/>
      <c r="W134" s="263"/>
      <c r="X134" s="263"/>
      <c r="Y134" s="263"/>
      <c r="AA134" s="263"/>
      <c r="AB134" s="263"/>
      <c r="AC134" s="263"/>
      <c r="AD134" s="263"/>
      <c r="AE134" s="263"/>
    </row>
    <row r="135" spans="1:35" s="1" customFormat="1" ht="12" customHeight="1" thickBot="1" x14ac:dyDescent="0.2">
      <c r="D135" s="82" t="s">
        <v>183</v>
      </c>
      <c r="E135" s="81"/>
      <c r="F135" s="81"/>
      <c r="G135" s="81"/>
      <c r="I135" s="54" t="s">
        <v>80</v>
      </c>
      <c r="J135" s="11"/>
      <c r="M135" s="1" t="s">
        <v>9</v>
      </c>
      <c r="O135" s="204">
        <f>O79+O118</f>
        <v>0</v>
      </c>
      <c r="P135" s="205"/>
      <c r="Q135" s="205"/>
      <c r="R135" s="205"/>
      <c r="S135" s="206"/>
      <c r="T135" s="12" t="s">
        <v>10</v>
      </c>
      <c r="U135" s="204">
        <f>R79+R118</f>
        <v>0</v>
      </c>
      <c r="V135" s="205"/>
      <c r="W135" s="205"/>
      <c r="X135" s="205"/>
      <c r="Y135" s="206"/>
      <c r="Z135" s="12" t="s">
        <v>11</v>
      </c>
      <c r="AA135" s="204">
        <f>+O135+U135</f>
        <v>0</v>
      </c>
      <c r="AB135" s="205"/>
      <c r="AC135" s="205"/>
      <c r="AD135" s="205"/>
      <c r="AE135" s="206"/>
    </row>
    <row r="136" spans="1:35" s="6" customFormat="1" ht="12" customHeight="1" thickBot="1" x14ac:dyDescent="0.2">
      <c r="A136" s="9"/>
      <c r="D136" s="59"/>
      <c r="E136" s="59"/>
      <c r="F136" s="59"/>
      <c r="G136" s="59"/>
      <c r="H136" s="60"/>
      <c r="I136" s="60"/>
      <c r="J136" s="61"/>
      <c r="K136" s="60"/>
      <c r="L136" s="60"/>
      <c r="M136" s="60"/>
      <c r="N136" s="60"/>
      <c r="O136" s="63"/>
      <c r="P136" s="63"/>
      <c r="Q136" s="63"/>
      <c r="R136" s="63"/>
      <c r="S136" s="63"/>
      <c r="T136" s="62"/>
      <c r="U136" s="63"/>
      <c r="V136" s="63"/>
      <c r="W136" s="63"/>
      <c r="X136" s="63"/>
      <c r="Y136" s="63"/>
      <c r="Z136" s="62"/>
      <c r="AA136" s="63"/>
      <c r="AB136" s="63"/>
      <c r="AC136" s="63"/>
      <c r="AD136" s="63"/>
      <c r="AE136" s="63"/>
      <c r="AF136" s="60"/>
      <c r="AG136" s="52"/>
      <c r="AH136" s="52"/>
      <c r="AI136" s="52"/>
    </row>
    <row r="137" spans="1:35" s="2" customFormat="1" ht="12" customHeight="1" thickBot="1" x14ac:dyDescent="0.2">
      <c r="A137" s="64"/>
      <c r="D137" s="65" t="s">
        <v>82</v>
      </c>
      <c r="E137" s="64"/>
      <c r="F137" s="64"/>
      <c r="G137" s="64"/>
      <c r="J137" s="66" t="s">
        <v>81</v>
      </c>
      <c r="M137" s="1" t="s">
        <v>9</v>
      </c>
      <c r="O137" s="201">
        <f>+O130</f>
        <v>0</v>
      </c>
      <c r="P137" s="202"/>
      <c r="Q137" s="202"/>
      <c r="R137" s="202"/>
      <c r="S137" s="203"/>
      <c r="T137" s="67" t="s">
        <v>10</v>
      </c>
      <c r="U137" s="201">
        <f>+R130</f>
        <v>0</v>
      </c>
      <c r="V137" s="202"/>
      <c r="W137" s="202"/>
      <c r="X137" s="202"/>
      <c r="Y137" s="203"/>
      <c r="Z137" s="67" t="s">
        <v>11</v>
      </c>
      <c r="AA137" s="201">
        <f>+O137+U137</f>
        <v>0</v>
      </c>
      <c r="AB137" s="202"/>
      <c r="AC137" s="202"/>
      <c r="AD137" s="202"/>
      <c r="AE137" s="203"/>
    </row>
    <row r="138" spans="1:35" s="6" customFormat="1" ht="12" customHeight="1" x14ac:dyDescent="0.15">
      <c r="A138" s="9"/>
      <c r="D138" s="43"/>
      <c r="E138" s="55"/>
      <c r="F138" s="55"/>
      <c r="G138" s="55"/>
      <c r="H138" s="56"/>
      <c r="I138" s="56"/>
      <c r="J138" s="56"/>
      <c r="K138" s="56"/>
      <c r="L138" s="56"/>
      <c r="M138" s="56"/>
      <c r="N138" s="56"/>
      <c r="O138" s="57"/>
      <c r="P138" s="57"/>
      <c r="Q138" s="57"/>
      <c r="R138" s="57"/>
      <c r="S138" s="57"/>
      <c r="T138" s="58"/>
      <c r="U138" s="57"/>
      <c r="V138" s="57"/>
      <c r="W138" s="57"/>
      <c r="X138" s="57"/>
      <c r="Y138" s="57"/>
      <c r="Z138" s="58"/>
      <c r="AA138" s="57"/>
      <c r="AB138" s="57"/>
      <c r="AC138" s="57"/>
      <c r="AD138" s="57"/>
      <c r="AE138" s="57"/>
      <c r="AF138" s="56"/>
      <c r="AG138" s="52"/>
      <c r="AH138" s="52"/>
      <c r="AI138" s="52"/>
    </row>
    <row r="139" spans="1:35" s="46" customFormat="1" ht="12" customHeight="1" thickBot="1" x14ac:dyDescent="0.2">
      <c r="A139" s="9"/>
      <c r="D139" s="45"/>
      <c r="E139" s="9"/>
      <c r="F139" s="9"/>
      <c r="G139" s="9"/>
      <c r="O139" s="10"/>
      <c r="P139" s="10"/>
      <c r="Q139" s="10"/>
      <c r="R139" s="10"/>
      <c r="S139" s="10"/>
      <c r="T139" s="8"/>
      <c r="U139" s="10"/>
      <c r="V139" s="10"/>
      <c r="W139" s="10"/>
      <c r="X139" s="10"/>
      <c r="Y139" s="10"/>
      <c r="Z139" s="8"/>
      <c r="AA139" s="10"/>
      <c r="AB139" s="10"/>
      <c r="AC139" s="10"/>
      <c r="AD139" s="10"/>
      <c r="AE139" s="10"/>
      <c r="AG139" s="52"/>
      <c r="AH139" s="52"/>
      <c r="AI139" s="52"/>
    </row>
    <row r="140" spans="1:35" s="1" customFormat="1" ht="12" customHeight="1" thickBot="1" x14ac:dyDescent="0.2">
      <c r="A140" s="44"/>
      <c r="D140" s="1" t="s">
        <v>83</v>
      </c>
      <c r="E140" s="44"/>
      <c r="F140" s="44"/>
      <c r="G140" s="44"/>
      <c r="O140" s="15"/>
      <c r="P140" s="15"/>
      <c r="Q140" s="15"/>
      <c r="R140" s="15"/>
      <c r="S140" s="15"/>
      <c r="T140" s="12"/>
      <c r="U140" s="15"/>
      <c r="V140" s="15"/>
      <c r="W140" s="15"/>
      <c r="X140" s="15"/>
      <c r="Y140" s="15"/>
      <c r="Z140" s="12"/>
      <c r="AA140" s="204">
        <f>AA133+AA135+AA137</f>
        <v>0</v>
      </c>
      <c r="AB140" s="205"/>
      <c r="AC140" s="205"/>
      <c r="AD140" s="205"/>
      <c r="AE140" s="206"/>
    </row>
    <row r="141" spans="1:35" s="1" customFormat="1" ht="12" customHeight="1" x14ac:dyDescent="0.15">
      <c r="A141" s="44"/>
      <c r="C141" s="44"/>
      <c r="D141" s="44"/>
      <c r="E141" s="44"/>
      <c r="O141" s="15"/>
      <c r="P141" s="15"/>
      <c r="Q141" s="15"/>
      <c r="R141" s="15"/>
      <c r="S141" s="15"/>
      <c r="T141" s="12"/>
      <c r="U141" s="15"/>
      <c r="V141" s="15"/>
      <c r="W141" s="15"/>
      <c r="X141" s="15"/>
      <c r="Y141" s="15"/>
      <c r="Z141" s="12"/>
      <c r="AA141" s="68"/>
      <c r="AB141" s="68"/>
      <c r="AC141" s="68"/>
      <c r="AD141" s="68"/>
      <c r="AE141" s="68"/>
    </row>
    <row r="142" spans="1:35" s="46" customFormat="1" ht="12" customHeight="1" x14ac:dyDescent="0.15">
      <c r="A142" s="9"/>
      <c r="B142" s="45"/>
      <c r="C142" s="9"/>
      <c r="D142" s="9"/>
      <c r="E142" s="9"/>
      <c r="O142" s="10"/>
      <c r="P142" s="10"/>
      <c r="Q142" s="10"/>
      <c r="R142" s="10"/>
      <c r="S142" s="10"/>
      <c r="T142" s="8"/>
      <c r="U142" s="10"/>
      <c r="V142" s="10"/>
      <c r="W142" s="10"/>
      <c r="X142" s="10"/>
      <c r="Y142" s="10"/>
      <c r="Z142" s="8"/>
      <c r="AA142" s="10"/>
      <c r="AB142" s="10"/>
      <c r="AC142" s="10"/>
      <c r="AD142" s="10"/>
      <c r="AE142" s="10"/>
      <c r="AG142" s="52"/>
      <c r="AH142" s="52"/>
      <c r="AI142" s="52"/>
    </row>
    <row r="143" spans="1:35" ht="12" customHeight="1" x14ac:dyDescent="0.15">
      <c r="A143" s="6" t="s">
        <v>96</v>
      </c>
    </row>
    <row r="144" spans="1:35" ht="12" customHeight="1" x14ac:dyDescent="0.15">
      <c r="A144" s="6"/>
    </row>
    <row r="145" spans="1:35" ht="12" customHeight="1" x14ac:dyDescent="0.15">
      <c r="A145" s="13" t="s">
        <v>17</v>
      </c>
    </row>
    <row r="146" spans="1:35" ht="12" customHeight="1" x14ac:dyDescent="0.15">
      <c r="A146" s="164" t="s">
        <v>0</v>
      </c>
      <c r="B146" s="165"/>
      <c r="C146" s="166"/>
      <c r="D146" s="164" t="s">
        <v>1</v>
      </c>
      <c r="E146" s="165"/>
      <c r="F146" s="165"/>
      <c r="G146" s="165"/>
      <c r="H146" s="165"/>
      <c r="I146" s="166"/>
      <c r="J146" s="222" t="s">
        <v>23</v>
      </c>
      <c r="K146" s="223"/>
      <c r="L146" s="224"/>
      <c r="M146" s="222" t="s">
        <v>88</v>
      </c>
      <c r="N146" s="224"/>
      <c r="O146" s="164" t="s">
        <v>2</v>
      </c>
      <c r="P146" s="165"/>
      <c r="Q146" s="166"/>
      <c r="R146" s="107" t="s">
        <v>6</v>
      </c>
      <c r="S146" s="108"/>
      <c r="T146" s="109">
        <v>0.1</v>
      </c>
      <c r="U146" s="164" t="s">
        <v>3</v>
      </c>
      <c r="V146" s="165"/>
      <c r="W146" s="165"/>
      <c r="X146" s="165"/>
      <c r="Y146" s="165"/>
      <c r="Z146" s="165"/>
      <c r="AA146" s="165"/>
      <c r="AB146" s="165"/>
      <c r="AC146" s="165"/>
      <c r="AD146" s="165"/>
      <c r="AE146" s="165"/>
      <c r="AF146" s="166"/>
    </row>
    <row r="147" spans="1:35" s="50" customFormat="1" ht="12" customHeight="1" x14ac:dyDescent="0.15">
      <c r="A147" s="143" t="s">
        <v>18</v>
      </c>
      <c r="B147" s="144"/>
      <c r="C147" s="145"/>
      <c r="D147" s="167" t="s">
        <v>138</v>
      </c>
      <c r="E147" s="168"/>
      <c r="F147" s="168"/>
      <c r="G147" s="168"/>
      <c r="H147" s="168"/>
      <c r="I147" s="169"/>
      <c r="J147" s="150">
        <v>7000</v>
      </c>
      <c r="K147" s="151"/>
      <c r="L147" s="151"/>
      <c r="M147" s="148"/>
      <c r="N147" s="149"/>
      <c r="O147" s="150">
        <f>J147*M147</f>
        <v>0</v>
      </c>
      <c r="P147" s="151"/>
      <c r="Q147" s="151"/>
      <c r="R147" s="228" t="s">
        <v>8</v>
      </c>
      <c r="S147" s="229"/>
      <c r="T147" s="230"/>
      <c r="U147" s="39" t="s">
        <v>85</v>
      </c>
      <c r="V147" s="48"/>
      <c r="W147" s="48"/>
      <c r="X147" s="53"/>
      <c r="Y147" s="53"/>
      <c r="Z147" s="47"/>
      <c r="AA147" s="47"/>
      <c r="AB147" s="48"/>
      <c r="AC147" s="48"/>
      <c r="AD147" s="47"/>
      <c r="AE147" s="47"/>
      <c r="AF147" s="49"/>
      <c r="AG147" s="125"/>
      <c r="AH147" s="125"/>
      <c r="AI147" s="125"/>
    </row>
    <row r="148" spans="1:35" s="50" customFormat="1" ht="12" customHeight="1" x14ac:dyDescent="0.15">
      <c r="A148" s="181"/>
      <c r="B148" s="200"/>
      <c r="C148" s="183"/>
      <c r="D148" s="167" t="s">
        <v>139</v>
      </c>
      <c r="E148" s="168"/>
      <c r="F148" s="168"/>
      <c r="G148" s="168"/>
      <c r="H148" s="168"/>
      <c r="I148" s="169"/>
      <c r="J148" s="150">
        <v>14000</v>
      </c>
      <c r="K148" s="151"/>
      <c r="L148" s="151"/>
      <c r="M148" s="148"/>
      <c r="N148" s="149"/>
      <c r="O148" s="150">
        <f t="shared" ref="O148" si="21">J148*M148</f>
        <v>0</v>
      </c>
      <c r="P148" s="151"/>
      <c r="Q148" s="151"/>
      <c r="R148" s="228" t="s">
        <v>8</v>
      </c>
      <c r="S148" s="229"/>
      <c r="T148" s="230"/>
      <c r="U148" s="39" t="s">
        <v>85</v>
      </c>
      <c r="V148" s="48"/>
      <c r="W148" s="48"/>
      <c r="X148" s="53"/>
      <c r="Y148" s="53"/>
      <c r="Z148" s="47"/>
      <c r="AA148" s="47"/>
      <c r="AB148" s="48"/>
      <c r="AC148" s="48"/>
      <c r="AF148" s="49"/>
      <c r="AG148" s="125"/>
      <c r="AH148" s="125"/>
      <c r="AI148" s="125"/>
    </row>
    <row r="149" spans="1:35" ht="12" customHeight="1" x14ac:dyDescent="0.15">
      <c r="A149" s="181"/>
      <c r="B149" s="200"/>
      <c r="C149" s="183"/>
      <c r="D149" s="167" t="s">
        <v>140</v>
      </c>
      <c r="E149" s="168"/>
      <c r="F149" s="168"/>
      <c r="G149" s="168"/>
      <c r="H149" s="168"/>
      <c r="I149" s="169"/>
      <c r="J149" s="150">
        <v>3500</v>
      </c>
      <c r="K149" s="151"/>
      <c r="L149" s="151"/>
      <c r="M149" s="148"/>
      <c r="N149" s="149"/>
      <c r="O149" s="150">
        <f>J149*M149</f>
        <v>0</v>
      </c>
      <c r="P149" s="151"/>
      <c r="Q149" s="151"/>
      <c r="R149" s="228" t="s">
        <v>8</v>
      </c>
      <c r="S149" s="229"/>
      <c r="T149" s="230"/>
      <c r="U149" s="39" t="s">
        <v>86</v>
      </c>
      <c r="V149" s="21"/>
      <c r="W149" s="21"/>
      <c r="X149" s="19"/>
      <c r="Y149" s="19"/>
      <c r="Z149" s="16"/>
      <c r="AA149" s="16"/>
      <c r="AB149" s="21"/>
      <c r="AC149" s="21"/>
      <c r="AD149" s="47"/>
      <c r="AE149" s="47"/>
      <c r="AF149" s="22"/>
    </row>
    <row r="150" spans="1:35" ht="12" customHeight="1" x14ac:dyDescent="0.15">
      <c r="A150" s="181"/>
      <c r="B150" s="200"/>
      <c r="C150" s="183"/>
      <c r="D150" s="175" t="s">
        <v>112</v>
      </c>
      <c r="E150" s="175"/>
      <c r="F150" s="175"/>
      <c r="G150" s="175"/>
      <c r="H150" s="175"/>
      <c r="I150" s="175"/>
      <c r="J150" s="188"/>
      <c r="K150" s="188"/>
      <c r="L150" s="188"/>
      <c r="M150" s="188"/>
      <c r="N150" s="188"/>
      <c r="O150" s="240">
        <f>ROUND(SUM(O147:Q149)*0.2,0)</f>
        <v>0</v>
      </c>
      <c r="P150" s="241"/>
      <c r="Q150" s="242"/>
      <c r="R150" s="228" t="s">
        <v>8</v>
      </c>
      <c r="S150" s="229"/>
      <c r="T150" s="230"/>
      <c r="U150" s="51" t="s">
        <v>141</v>
      </c>
      <c r="V150" s="16"/>
      <c r="W150" s="16"/>
      <c r="X150" s="16"/>
      <c r="Y150" s="16"/>
      <c r="Z150" s="16"/>
      <c r="AA150" s="16"/>
      <c r="AB150" s="16"/>
      <c r="AC150" s="16"/>
      <c r="AD150" s="16"/>
      <c r="AE150" s="16"/>
      <c r="AF150" s="17"/>
    </row>
    <row r="151" spans="1:35" ht="12" customHeight="1" x14ac:dyDescent="0.15">
      <c r="A151" s="184"/>
      <c r="B151" s="185"/>
      <c r="C151" s="154"/>
      <c r="D151" s="175" t="s">
        <v>113</v>
      </c>
      <c r="E151" s="175"/>
      <c r="F151" s="175"/>
      <c r="G151" s="175"/>
      <c r="H151" s="175"/>
      <c r="I151" s="175"/>
      <c r="J151" s="188"/>
      <c r="K151" s="188"/>
      <c r="L151" s="188"/>
      <c r="M151" s="188"/>
      <c r="N151" s="188"/>
      <c r="O151" s="243">
        <f>SUM(O147:Q150)</f>
        <v>0</v>
      </c>
      <c r="P151" s="244"/>
      <c r="Q151" s="245"/>
      <c r="R151" s="228" t="s">
        <v>8</v>
      </c>
      <c r="S151" s="229"/>
      <c r="T151" s="230"/>
      <c r="U151" s="51" t="s">
        <v>142</v>
      </c>
      <c r="V151" s="16"/>
      <c r="W151" s="16"/>
      <c r="X151" s="16"/>
      <c r="Y151" s="16"/>
      <c r="Z151" s="16"/>
      <c r="AA151" s="16"/>
      <c r="AB151" s="16"/>
      <c r="AC151" s="16"/>
      <c r="AD151" s="16"/>
      <c r="AE151" s="16"/>
      <c r="AF151" s="17"/>
    </row>
    <row r="152" spans="1:35" ht="12" customHeight="1" x14ac:dyDescent="0.15">
      <c r="A152" s="167" t="s">
        <v>5</v>
      </c>
      <c r="B152" s="168"/>
      <c r="C152" s="168"/>
      <c r="D152" s="168"/>
      <c r="E152" s="168"/>
      <c r="F152" s="168"/>
      <c r="G152" s="168"/>
      <c r="H152" s="168"/>
      <c r="I152" s="169"/>
      <c r="J152" s="188"/>
      <c r="K152" s="188"/>
      <c r="L152" s="188"/>
      <c r="M152" s="188"/>
      <c r="N152" s="188"/>
      <c r="O152" s="243">
        <f>ROUND(O151*0.3,0)</f>
        <v>0</v>
      </c>
      <c r="P152" s="244"/>
      <c r="Q152" s="245"/>
      <c r="R152" s="228" t="s">
        <v>8</v>
      </c>
      <c r="S152" s="229"/>
      <c r="T152" s="230"/>
      <c r="U152" s="91" t="s">
        <v>116</v>
      </c>
      <c r="V152" s="23"/>
      <c r="W152" s="23"/>
      <c r="X152" s="23"/>
      <c r="Y152" s="23"/>
      <c r="Z152" s="23"/>
      <c r="AA152" s="23"/>
      <c r="AB152" s="23"/>
      <c r="AC152" s="23"/>
      <c r="AD152" s="23"/>
      <c r="AE152" s="23"/>
      <c r="AF152" s="20"/>
    </row>
    <row r="153" spans="1:35" ht="12" customHeight="1" x14ac:dyDescent="0.15">
      <c r="A153" s="187" t="s">
        <v>84</v>
      </c>
      <c r="B153" s="246"/>
      <c r="C153" s="246"/>
      <c r="D153" s="246"/>
      <c r="E153" s="246"/>
      <c r="F153" s="246"/>
      <c r="G153" s="246"/>
      <c r="H153" s="246"/>
      <c r="I153" s="247"/>
      <c r="J153" s="188"/>
      <c r="K153" s="188"/>
      <c r="L153" s="188"/>
      <c r="M153" s="188"/>
      <c r="N153" s="188"/>
      <c r="O153" s="151">
        <f>+O151+O152</f>
        <v>0</v>
      </c>
      <c r="P153" s="151"/>
      <c r="Q153" s="151"/>
      <c r="R153" s="228" t="s">
        <v>8</v>
      </c>
      <c r="S153" s="229"/>
      <c r="T153" s="230"/>
      <c r="U153" s="24"/>
      <c r="V153" s="16"/>
      <c r="W153" s="16"/>
      <c r="X153" s="16"/>
      <c r="Y153" s="16"/>
      <c r="Z153" s="16"/>
      <c r="AA153" s="16"/>
      <c r="AB153" s="16"/>
      <c r="AC153" s="16"/>
      <c r="AD153" s="16"/>
      <c r="AE153" s="16"/>
      <c r="AF153" s="17"/>
    </row>
    <row r="154" spans="1:35" ht="12" customHeight="1" x14ac:dyDescent="0.15">
      <c r="A154" s="6"/>
      <c r="O154" s="14"/>
      <c r="P154" s="14"/>
      <c r="Q154" s="14"/>
      <c r="R154" s="14"/>
      <c r="S154" s="14"/>
    </row>
    <row r="155" spans="1:35" ht="12" customHeight="1" thickBot="1" x14ac:dyDescent="0.2">
      <c r="A155" s="6"/>
      <c r="O155" s="14"/>
      <c r="P155" s="14"/>
      <c r="Q155" s="14"/>
      <c r="R155" s="14"/>
      <c r="S155" s="14"/>
    </row>
    <row r="156" spans="1:35" s="1" customFormat="1" ht="12" customHeight="1" thickBot="1" x14ac:dyDescent="0.2">
      <c r="B156" s="81"/>
      <c r="D156" s="82" t="s">
        <v>89</v>
      </c>
      <c r="E156" s="81"/>
      <c r="F156" s="81"/>
      <c r="G156" s="13"/>
      <c r="H156" s="13"/>
      <c r="J156" s="7" t="s">
        <v>87</v>
      </c>
      <c r="K156" s="6"/>
      <c r="L156" s="35"/>
      <c r="M156" s="1" t="s">
        <v>9</v>
      </c>
      <c r="N156" s="35"/>
      <c r="T156" s="80"/>
      <c r="U156" s="79"/>
      <c r="V156" s="79"/>
      <c r="W156" s="79"/>
      <c r="X156" s="79"/>
      <c r="Y156" s="79"/>
      <c r="Z156" s="13"/>
      <c r="AA156" s="248">
        <f>O153</f>
        <v>0</v>
      </c>
      <c r="AB156" s="249"/>
      <c r="AC156" s="249"/>
      <c r="AD156" s="249"/>
      <c r="AE156" s="250"/>
      <c r="AF156" s="13"/>
    </row>
    <row r="157" spans="1:35" s="6" customFormat="1" ht="12" customHeight="1" x14ac:dyDescent="0.15">
      <c r="A157" s="9"/>
      <c r="B157" s="9"/>
      <c r="C157" s="9"/>
      <c r="D157" s="9"/>
      <c r="E157" s="9"/>
      <c r="H157" s="7"/>
      <c r="J157" s="35"/>
      <c r="K157" s="35"/>
      <c r="L157" s="35"/>
      <c r="M157" s="35"/>
      <c r="N157" s="35"/>
      <c r="O157" s="10"/>
      <c r="P157" s="10"/>
      <c r="Q157" s="10"/>
      <c r="R157" s="10"/>
      <c r="S157" s="10"/>
      <c r="T157" s="8"/>
      <c r="U157" s="10"/>
      <c r="V157" s="10"/>
      <c r="W157" s="10"/>
      <c r="X157" s="10"/>
      <c r="Y157" s="10"/>
      <c r="Z157" s="8"/>
      <c r="AA157" s="10"/>
      <c r="AB157" s="10"/>
      <c r="AC157" s="10"/>
      <c r="AD157" s="10"/>
      <c r="AE157" s="10"/>
      <c r="AG157" s="52"/>
      <c r="AH157" s="52"/>
      <c r="AI157" s="52"/>
    </row>
    <row r="158" spans="1:35" s="52" customFormat="1" ht="12" customHeight="1" x14ac:dyDescent="0.15">
      <c r="A158" s="9"/>
      <c r="B158" s="9"/>
      <c r="C158" s="9"/>
      <c r="D158" s="9"/>
      <c r="E158" s="9"/>
      <c r="H158" s="7"/>
      <c r="O158" s="10"/>
      <c r="P158" s="10"/>
      <c r="Q158" s="10"/>
      <c r="R158" s="10"/>
      <c r="S158" s="10"/>
      <c r="T158" s="8"/>
      <c r="U158" s="10"/>
      <c r="V158" s="10"/>
      <c r="W158" s="10"/>
      <c r="X158" s="10"/>
      <c r="Y158" s="10"/>
      <c r="Z158" s="8"/>
      <c r="AA158" s="10"/>
      <c r="AB158" s="10"/>
      <c r="AC158" s="10"/>
      <c r="AD158" s="10"/>
      <c r="AE158" s="10"/>
    </row>
    <row r="159" spans="1:35" s="6" customFormat="1" ht="12" customHeight="1" x14ac:dyDescent="0.15">
      <c r="A159" s="9"/>
      <c r="B159" s="13" t="s">
        <v>13</v>
      </c>
      <c r="C159" s="9"/>
      <c r="D159" s="9"/>
      <c r="E159" s="9"/>
      <c r="J159" s="35"/>
      <c r="K159" s="35"/>
      <c r="L159" s="35"/>
      <c r="M159" s="35"/>
      <c r="N159" s="35"/>
      <c r="O159" s="10"/>
      <c r="P159" s="10"/>
      <c r="Q159" s="10"/>
      <c r="R159" s="10"/>
      <c r="S159" s="10"/>
      <c r="T159" s="8"/>
      <c r="U159" s="10"/>
      <c r="V159" s="10"/>
      <c r="W159" s="10"/>
      <c r="X159" s="10"/>
      <c r="Y159" s="10"/>
      <c r="Z159" s="8"/>
      <c r="AA159" s="10"/>
      <c r="AB159" s="10"/>
      <c r="AC159" s="10"/>
      <c r="AD159" s="10"/>
      <c r="AE159" s="10"/>
      <c r="AG159" s="52"/>
      <c r="AH159" s="52"/>
      <c r="AI159" s="52"/>
    </row>
    <row r="160" spans="1:35" s="6" customFormat="1" ht="12" customHeight="1" x14ac:dyDescent="0.15">
      <c r="A160" s="9"/>
      <c r="B160" s="9"/>
      <c r="C160" s="9"/>
      <c r="D160" s="9"/>
      <c r="E160" s="9"/>
      <c r="H160" s="7"/>
      <c r="J160" s="35"/>
      <c r="K160" s="35"/>
      <c r="L160" s="35"/>
      <c r="M160" s="35"/>
      <c r="N160" s="35"/>
      <c r="O160" s="10"/>
      <c r="P160" s="10"/>
      <c r="Q160" s="10"/>
      <c r="R160" s="10"/>
      <c r="S160" s="10"/>
      <c r="T160" s="8"/>
      <c r="U160" s="10"/>
      <c r="V160" s="10"/>
      <c r="W160" s="10"/>
      <c r="X160" s="10"/>
      <c r="Y160" s="10"/>
      <c r="Z160" s="8"/>
      <c r="AA160" s="10"/>
      <c r="AB160" s="10"/>
      <c r="AC160" s="10"/>
      <c r="AD160" s="10"/>
      <c r="AE160" s="10"/>
      <c r="AG160" s="52"/>
      <c r="AH160" s="52"/>
      <c r="AI160" s="52"/>
    </row>
    <row r="161" spans="1:35" s="6" customFormat="1" ht="12" customHeight="1" x14ac:dyDescent="0.15">
      <c r="A161" s="9"/>
      <c r="B161" s="9"/>
      <c r="C161" s="9"/>
      <c r="D161" s="9"/>
      <c r="E161" s="9"/>
      <c r="H161" s="7"/>
      <c r="J161" s="35"/>
      <c r="K161" s="35"/>
      <c r="L161" s="35"/>
      <c r="M161" s="35"/>
      <c r="N161" s="35"/>
      <c r="O161" s="10"/>
      <c r="P161" s="10"/>
      <c r="Q161" s="10"/>
      <c r="R161" s="10"/>
      <c r="S161" s="10"/>
      <c r="T161" s="8"/>
      <c r="U161" s="10"/>
      <c r="V161" s="10"/>
      <c r="W161" s="10"/>
      <c r="X161" s="10"/>
      <c r="Y161" s="10"/>
      <c r="Z161" s="8"/>
      <c r="AA161" s="10"/>
      <c r="AB161" s="10"/>
      <c r="AC161" s="10"/>
      <c r="AD161" s="10"/>
      <c r="AE161" s="10"/>
      <c r="AG161" s="52"/>
      <c r="AH161" s="52"/>
      <c r="AI161" s="52"/>
    </row>
    <row r="162" spans="1:35" ht="12" customHeight="1" x14ac:dyDescent="0.15">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5" ht="12" customHeight="1" x14ac:dyDescent="0.1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sheetData>
  <mergeCells count="562">
    <mergeCell ref="AG9:AG15"/>
    <mergeCell ref="AH9:AH15"/>
    <mergeCell ref="AI9:AI15"/>
    <mergeCell ref="AH29:AH30"/>
    <mergeCell ref="AI31:AI35"/>
    <mergeCell ref="AH36:AH38"/>
    <mergeCell ref="AI88:AI92"/>
    <mergeCell ref="R85:T85"/>
    <mergeCell ref="D94:I113"/>
    <mergeCell ref="J124:L124"/>
    <mergeCell ref="M124:N124"/>
    <mergeCell ref="O124:Q124"/>
    <mergeCell ref="R124:T124"/>
    <mergeCell ref="J111:L111"/>
    <mergeCell ref="M111:N111"/>
    <mergeCell ref="O111:Q111"/>
    <mergeCell ref="A117:I117"/>
    <mergeCell ref="J117:L117"/>
    <mergeCell ref="M117:N117"/>
    <mergeCell ref="O117:Q117"/>
    <mergeCell ref="R117:T117"/>
    <mergeCell ref="J116:L116"/>
    <mergeCell ref="M116:N116"/>
    <mergeCell ref="O116:Q116"/>
    <mergeCell ref="R116:T116"/>
    <mergeCell ref="R91:T91"/>
    <mergeCell ref="M113:N113"/>
    <mergeCell ref="O113:Q113"/>
    <mergeCell ref="R113:T113"/>
    <mergeCell ref="J104:L104"/>
    <mergeCell ref="R108:T108"/>
    <mergeCell ref="O133:S133"/>
    <mergeCell ref="O134:S134"/>
    <mergeCell ref="U134:Y134"/>
    <mergeCell ref="AA134:AE134"/>
    <mergeCell ref="J125:L125"/>
    <mergeCell ref="M125:N125"/>
    <mergeCell ref="J126:L126"/>
    <mergeCell ref="M126:N126"/>
    <mergeCell ref="O132:S132"/>
    <mergeCell ref="U132:Y132"/>
    <mergeCell ref="AA132:AE132"/>
    <mergeCell ref="J74:L74"/>
    <mergeCell ref="M74:N74"/>
    <mergeCell ref="D73:I74"/>
    <mergeCell ref="J110:L110"/>
    <mergeCell ref="M110:N110"/>
    <mergeCell ref="O110:Q110"/>
    <mergeCell ref="J108:L108"/>
    <mergeCell ref="M108:N108"/>
    <mergeCell ref="O108:Q108"/>
    <mergeCell ref="J95:L95"/>
    <mergeCell ref="M95:N95"/>
    <mergeCell ref="J96:L96"/>
    <mergeCell ref="M96:N96"/>
    <mergeCell ref="J97:L97"/>
    <mergeCell ref="J91:L91"/>
    <mergeCell ref="M91:N91"/>
    <mergeCell ref="O91:Q91"/>
    <mergeCell ref="J93:L93"/>
    <mergeCell ref="M93:N93"/>
    <mergeCell ref="M103:N103"/>
    <mergeCell ref="D84:I85"/>
    <mergeCell ref="J85:L85"/>
    <mergeCell ref="M85:N85"/>
    <mergeCell ref="O85:Q85"/>
    <mergeCell ref="J109:L109"/>
    <mergeCell ref="M109:N109"/>
    <mergeCell ref="O109:Q109"/>
    <mergeCell ref="R109:T109"/>
    <mergeCell ref="R110:T110"/>
    <mergeCell ref="M104:N104"/>
    <mergeCell ref="O104:Q104"/>
    <mergeCell ref="R104:T104"/>
    <mergeCell ref="J105:L105"/>
    <mergeCell ref="M105:N105"/>
    <mergeCell ref="O105:Q105"/>
    <mergeCell ref="R105:T105"/>
    <mergeCell ref="O106:Q106"/>
    <mergeCell ref="R106:T106"/>
    <mergeCell ref="J107:L107"/>
    <mergeCell ref="M107:N107"/>
    <mergeCell ref="O107:Q107"/>
    <mergeCell ref="R107:T107"/>
    <mergeCell ref="J102:L102"/>
    <mergeCell ref="M102:N102"/>
    <mergeCell ref="O102:Q102"/>
    <mergeCell ref="R102:T102"/>
    <mergeCell ref="O98:Q98"/>
    <mergeCell ref="R98:T98"/>
    <mergeCell ref="O99:Q99"/>
    <mergeCell ref="O103:Q103"/>
    <mergeCell ref="R103:T103"/>
    <mergeCell ref="M100:N100"/>
    <mergeCell ref="O100:Q100"/>
    <mergeCell ref="O101:Q101"/>
    <mergeCell ref="R90:T90"/>
    <mergeCell ref="J45:L45"/>
    <mergeCell ref="M45:N45"/>
    <mergeCell ref="J46:L46"/>
    <mergeCell ref="M46:N46"/>
    <mergeCell ref="J47:L47"/>
    <mergeCell ref="M47:N47"/>
    <mergeCell ref="J48:L48"/>
    <mergeCell ref="M48:N48"/>
    <mergeCell ref="J49:L49"/>
    <mergeCell ref="M49:N49"/>
    <mergeCell ref="R54:T54"/>
    <mergeCell ref="M75:N75"/>
    <mergeCell ref="O71:Q71"/>
    <mergeCell ref="R71:T71"/>
    <mergeCell ref="O74:Q74"/>
    <mergeCell ref="J50:L50"/>
    <mergeCell ref="M50:N50"/>
    <mergeCell ref="O84:Q84"/>
    <mergeCell ref="R84:T84"/>
    <mergeCell ref="M90:N90"/>
    <mergeCell ref="O90:Q90"/>
    <mergeCell ref="R60:T60"/>
    <mergeCell ref="J61:L61"/>
    <mergeCell ref="R57:T57"/>
    <mergeCell ref="U59:AF59"/>
    <mergeCell ref="U53:AF53"/>
    <mergeCell ref="J56:L56"/>
    <mergeCell ref="M56:N56"/>
    <mergeCell ref="O56:Q56"/>
    <mergeCell ref="R56:T56"/>
    <mergeCell ref="U56:AF56"/>
    <mergeCell ref="U57:AF57"/>
    <mergeCell ref="U54:AF54"/>
    <mergeCell ref="O55:Q55"/>
    <mergeCell ref="R55:T55"/>
    <mergeCell ref="U55:AF55"/>
    <mergeCell ref="R58:T58"/>
    <mergeCell ref="U58:AF58"/>
    <mergeCell ref="D59:I59"/>
    <mergeCell ref="J59:L59"/>
    <mergeCell ref="M59:N59"/>
    <mergeCell ref="O59:Q59"/>
    <mergeCell ref="R59:T59"/>
    <mergeCell ref="M61:N61"/>
    <mergeCell ref="O61:Q61"/>
    <mergeCell ref="R61:T61"/>
    <mergeCell ref="D61:I61"/>
    <mergeCell ref="M60:N60"/>
    <mergeCell ref="O60:Q60"/>
    <mergeCell ref="A46:C48"/>
    <mergeCell ref="A53:C53"/>
    <mergeCell ref="D53:I53"/>
    <mergeCell ref="J53:L53"/>
    <mergeCell ref="M53:N53"/>
    <mergeCell ref="O53:Q53"/>
    <mergeCell ref="D58:I58"/>
    <mergeCell ref="J58:L58"/>
    <mergeCell ref="M58:N58"/>
    <mergeCell ref="O58:Q58"/>
    <mergeCell ref="J57:L57"/>
    <mergeCell ref="M57:N57"/>
    <mergeCell ref="O57:Q57"/>
    <mergeCell ref="D48:I48"/>
    <mergeCell ref="O48:Q48"/>
    <mergeCell ref="J54:L54"/>
    <mergeCell ref="M54:N54"/>
    <mergeCell ref="O54:Q54"/>
    <mergeCell ref="D56:I57"/>
    <mergeCell ref="A54:C61"/>
    <mergeCell ref="D55:I55"/>
    <mergeCell ref="J55:L55"/>
    <mergeCell ref="M55:N55"/>
    <mergeCell ref="D54:I54"/>
    <mergeCell ref="A41:I41"/>
    <mergeCell ref="O41:Q41"/>
    <mergeCell ref="R41:T41"/>
    <mergeCell ref="A42:I42"/>
    <mergeCell ref="O42:Q42"/>
    <mergeCell ref="M42:N42"/>
    <mergeCell ref="J42:L42"/>
    <mergeCell ref="J39:L39"/>
    <mergeCell ref="M39:N39"/>
    <mergeCell ref="J40:L40"/>
    <mergeCell ref="M40:N40"/>
    <mergeCell ref="J41:L41"/>
    <mergeCell ref="M41:N41"/>
    <mergeCell ref="R42:T42"/>
    <mergeCell ref="J31:L31"/>
    <mergeCell ref="M31:N31"/>
    <mergeCell ref="O31:Q31"/>
    <mergeCell ref="R31:T31"/>
    <mergeCell ref="J35:L35"/>
    <mergeCell ref="M35:N35"/>
    <mergeCell ref="O35:Q35"/>
    <mergeCell ref="J30:L30"/>
    <mergeCell ref="M30:N30"/>
    <mergeCell ref="J33:L33"/>
    <mergeCell ref="M33:N33"/>
    <mergeCell ref="O33:Q33"/>
    <mergeCell ref="U33:AF33"/>
    <mergeCell ref="J32:L32"/>
    <mergeCell ref="M32:N32"/>
    <mergeCell ref="O32:Q32"/>
    <mergeCell ref="R32:T32"/>
    <mergeCell ref="U32:AF32"/>
    <mergeCell ref="J36:L36"/>
    <mergeCell ref="M36:N36"/>
    <mergeCell ref="O36:Q36"/>
    <mergeCell ref="U2:V2"/>
    <mergeCell ref="W2:AF2"/>
    <mergeCell ref="W4:AF4"/>
    <mergeCell ref="W3:AF3"/>
    <mergeCell ref="D20:I20"/>
    <mergeCell ref="O20:Q20"/>
    <mergeCell ref="R20:T20"/>
    <mergeCell ref="M16:N16"/>
    <mergeCell ref="J16:L16"/>
    <mergeCell ref="J17:L17"/>
    <mergeCell ref="M17:N17"/>
    <mergeCell ref="J18:L18"/>
    <mergeCell ref="M18:N18"/>
    <mergeCell ref="J19:L19"/>
    <mergeCell ref="M19:N19"/>
    <mergeCell ref="J20:L20"/>
    <mergeCell ref="M20:N20"/>
    <mergeCell ref="D19:I19"/>
    <mergeCell ref="O19:Q19"/>
    <mergeCell ref="U3:V4"/>
    <mergeCell ref="U27:AF27"/>
    <mergeCell ref="D39:I39"/>
    <mergeCell ref="O39:Q39"/>
    <mergeCell ref="R39:T39"/>
    <mergeCell ref="D40:I40"/>
    <mergeCell ref="O40:Q40"/>
    <mergeCell ref="R40:T40"/>
    <mergeCell ref="U28:AF28"/>
    <mergeCell ref="U30:AF30"/>
    <mergeCell ref="U29:AF29"/>
    <mergeCell ref="J27:L27"/>
    <mergeCell ref="M27:N27"/>
    <mergeCell ref="J38:L38"/>
    <mergeCell ref="M38:N38"/>
    <mergeCell ref="O38:Q38"/>
    <mergeCell ref="U38:AF38"/>
    <mergeCell ref="U31:AF31"/>
    <mergeCell ref="R35:T35"/>
    <mergeCell ref="U35:AF35"/>
    <mergeCell ref="U36:AF36"/>
    <mergeCell ref="D36:I38"/>
    <mergeCell ref="O37:Q37"/>
    <mergeCell ref="R37:T37"/>
    <mergeCell ref="M37:N37"/>
    <mergeCell ref="A152:I152"/>
    <mergeCell ref="O152:Q152"/>
    <mergeCell ref="R152:T152"/>
    <mergeCell ref="A153:I153"/>
    <mergeCell ref="O153:Q153"/>
    <mergeCell ref="R153:T153"/>
    <mergeCell ref="AA156:AE156"/>
    <mergeCell ref="J152:L152"/>
    <mergeCell ref="M152:N152"/>
    <mergeCell ref="J153:L153"/>
    <mergeCell ref="M153:N153"/>
    <mergeCell ref="D150:I150"/>
    <mergeCell ref="O150:Q150"/>
    <mergeCell ref="R150:T150"/>
    <mergeCell ref="A147:C151"/>
    <mergeCell ref="J146:L146"/>
    <mergeCell ref="M146:N146"/>
    <mergeCell ref="M147:N147"/>
    <mergeCell ref="J148:L148"/>
    <mergeCell ref="M148:N148"/>
    <mergeCell ref="J149:L149"/>
    <mergeCell ref="M149:N149"/>
    <mergeCell ref="J150:L150"/>
    <mergeCell ref="M150:N150"/>
    <mergeCell ref="J151:L151"/>
    <mergeCell ref="M151:N151"/>
    <mergeCell ref="D151:I151"/>
    <mergeCell ref="O151:Q151"/>
    <mergeCell ref="R151:T151"/>
    <mergeCell ref="D147:I147"/>
    <mergeCell ref="O147:Q147"/>
    <mergeCell ref="R147:T147"/>
    <mergeCell ref="D148:I148"/>
    <mergeCell ref="O148:Q148"/>
    <mergeCell ref="R148:T148"/>
    <mergeCell ref="J122:L122"/>
    <mergeCell ref="M122:N122"/>
    <mergeCell ref="A146:C146"/>
    <mergeCell ref="D146:I146"/>
    <mergeCell ref="O146:Q146"/>
    <mergeCell ref="U146:AF146"/>
    <mergeCell ref="D149:I149"/>
    <mergeCell ref="O149:Q149"/>
    <mergeCell ref="R149:T149"/>
    <mergeCell ref="J147:L147"/>
    <mergeCell ref="A123:C128"/>
    <mergeCell ref="J127:L127"/>
    <mergeCell ref="M127:N127"/>
    <mergeCell ref="J128:L128"/>
    <mergeCell ref="M128:N128"/>
    <mergeCell ref="AA140:AE140"/>
    <mergeCell ref="J129:L129"/>
    <mergeCell ref="M129:N129"/>
    <mergeCell ref="J130:L130"/>
    <mergeCell ref="M130:N130"/>
    <mergeCell ref="M123:N123"/>
    <mergeCell ref="O123:Q123"/>
    <mergeCell ref="R123:T123"/>
    <mergeCell ref="AC123:AD123"/>
    <mergeCell ref="U83:AF83"/>
    <mergeCell ref="AC94:AD94"/>
    <mergeCell ref="A130:I130"/>
    <mergeCell ref="O130:Q130"/>
    <mergeCell ref="R130:T130"/>
    <mergeCell ref="A122:C122"/>
    <mergeCell ref="U122:AF122"/>
    <mergeCell ref="AC125:AD125"/>
    <mergeCell ref="D128:I128"/>
    <mergeCell ref="O126:Q126"/>
    <mergeCell ref="R126:T126"/>
    <mergeCell ref="D127:I127"/>
    <mergeCell ref="O127:Q127"/>
    <mergeCell ref="A129:I129"/>
    <mergeCell ref="O129:Q129"/>
    <mergeCell ref="R129:T129"/>
    <mergeCell ref="R127:T127"/>
    <mergeCell ref="O128:Q128"/>
    <mergeCell ref="R128:T128"/>
    <mergeCell ref="O125:Q125"/>
    <mergeCell ref="R125:T125"/>
    <mergeCell ref="D122:I122"/>
    <mergeCell ref="O122:Q122"/>
    <mergeCell ref="D125:I126"/>
    <mergeCell ref="J76:L76"/>
    <mergeCell ref="M76:N76"/>
    <mergeCell ref="A83:C83"/>
    <mergeCell ref="O83:Q83"/>
    <mergeCell ref="J94:L94"/>
    <mergeCell ref="M94:N94"/>
    <mergeCell ref="D86:I87"/>
    <mergeCell ref="J86:L86"/>
    <mergeCell ref="M86:N86"/>
    <mergeCell ref="O86:Q86"/>
    <mergeCell ref="J90:L90"/>
    <mergeCell ref="J92:L92"/>
    <mergeCell ref="M92:N92"/>
    <mergeCell ref="O92:Q92"/>
    <mergeCell ref="R86:T86"/>
    <mergeCell ref="J87:L87"/>
    <mergeCell ref="M87:N87"/>
    <mergeCell ref="O87:Q87"/>
    <mergeCell ref="R87:T87"/>
    <mergeCell ref="A84:C116"/>
    <mergeCell ref="J83:L83"/>
    <mergeCell ref="M83:N83"/>
    <mergeCell ref="A69:C69"/>
    <mergeCell ref="O72:Q72"/>
    <mergeCell ref="R72:T72"/>
    <mergeCell ref="D70:I72"/>
    <mergeCell ref="J69:L69"/>
    <mergeCell ref="M69:N69"/>
    <mergeCell ref="J70:L70"/>
    <mergeCell ref="M70:N70"/>
    <mergeCell ref="J71:L71"/>
    <mergeCell ref="M71:N71"/>
    <mergeCell ref="J72:L72"/>
    <mergeCell ref="M72:N72"/>
    <mergeCell ref="D83:I83"/>
    <mergeCell ref="O95:Q95"/>
    <mergeCell ref="R95:T95"/>
    <mergeCell ref="R115:T115"/>
    <mergeCell ref="D116:I116"/>
    <mergeCell ref="A50:I50"/>
    <mergeCell ref="U133:Y133"/>
    <mergeCell ref="AA133:AE133"/>
    <mergeCell ref="D123:I124"/>
    <mergeCell ref="J123:L123"/>
    <mergeCell ref="A118:I118"/>
    <mergeCell ref="J118:L118"/>
    <mergeCell ref="M118:N118"/>
    <mergeCell ref="D115:I115"/>
    <mergeCell ref="J115:L115"/>
    <mergeCell ref="M115:N115"/>
    <mergeCell ref="J98:L98"/>
    <mergeCell ref="M98:N98"/>
    <mergeCell ref="J99:L99"/>
    <mergeCell ref="M99:N99"/>
    <mergeCell ref="J100:L100"/>
    <mergeCell ref="J106:L106"/>
    <mergeCell ref="M106:N106"/>
    <mergeCell ref="R111:T111"/>
    <mergeCell ref="J113:L113"/>
    <mergeCell ref="M88:N88"/>
    <mergeCell ref="J89:L89"/>
    <mergeCell ref="M89:N89"/>
    <mergeCell ref="O137:S137"/>
    <mergeCell ref="U137:Y137"/>
    <mergeCell ref="AA137:AE137"/>
    <mergeCell ref="O135:S135"/>
    <mergeCell ref="U135:Y135"/>
    <mergeCell ref="AA135:AE135"/>
    <mergeCell ref="O50:Q50"/>
    <mergeCell ref="R77:T77"/>
    <mergeCell ref="O69:Q69"/>
    <mergeCell ref="O70:Q70"/>
    <mergeCell ref="R50:T50"/>
    <mergeCell ref="R73:T73"/>
    <mergeCell ref="R76:T76"/>
    <mergeCell ref="U69:AF69"/>
    <mergeCell ref="AC70:AD70"/>
    <mergeCell ref="O75:Q75"/>
    <mergeCell ref="R75:T75"/>
    <mergeCell ref="O118:Q118"/>
    <mergeCell ref="R118:T118"/>
    <mergeCell ref="O115:Q115"/>
    <mergeCell ref="O96:Q96"/>
    <mergeCell ref="R96:T96"/>
    <mergeCell ref="O97:Q97"/>
    <mergeCell ref="R97:T97"/>
    <mergeCell ref="R48:T48"/>
    <mergeCell ref="A49:I49"/>
    <mergeCell ref="O49:Q49"/>
    <mergeCell ref="R49:T49"/>
    <mergeCell ref="A45:C45"/>
    <mergeCell ref="R24:T24"/>
    <mergeCell ref="R38:T38"/>
    <mergeCell ref="R28:T28"/>
    <mergeCell ref="O30:Q30"/>
    <mergeCell ref="R30:T30"/>
    <mergeCell ref="A28:C40"/>
    <mergeCell ref="O29:Q29"/>
    <mergeCell ref="R29:T29"/>
    <mergeCell ref="J28:L28"/>
    <mergeCell ref="M28:N28"/>
    <mergeCell ref="J29:L29"/>
    <mergeCell ref="A27:C27"/>
    <mergeCell ref="D27:I27"/>
    <mergeCell ref="O27:Q27"/>
    <mergeCell ref="R33:T33"/>
    <mergeCell ref="D29:I30"/>
    <mergeCell ref="D31:I35"/>
    <mergeCell ref="A24:I24"/>
    <mergeCell ref="O24:Q24"/>
    <mergeCell ref="J21:L21"/>
    <mergeCell ref="M21:N21"/>
    <mergeCell ref="M22:N22"/>
    <mergeCell ref="O88:Q88"/>
    <mergeCell ref="R88:T88"/>
    <mergeCell ref="O89:Q89"/>
    <mergeCell ref="R89:T89"/>
    <mergeCell ref="A78:I78"/>
    <mergeCell ref="O78:Q78"/>
    <mergeCell ref="R78:T78"/>
    <mergeCell ref="A79:I79"/>
    <mergeCell ref="O79:Q79"/>
    <mergeCell ref="R79:T79"/>
    <mergeCell ref="J78:L78"/>
    <mergeCell ref="M78:N78"/>
    <mergeCell ref="J79:L79"/>
    <mergeCell ref="M79:N79"/>
    <mergeCell ref="J84:L84"/>
    <mergeCell ref="M84:N84"/>
    <mergeCell ref="D88:I93"/>
    <mergeCell ref="J88:L88"/>
    <mergeCell ref="M24:N24"/>
    <mergeCell ref="D60:I60"/>
    <mergeCell ref="J60:L60"/>
    <mergeCell ref="O62:Q62"/>
    <mergeCell ref="R62:T62"/>
    <mergeCell ref="A63:I63"/>
    <mergeCell ref="J63:L63"/>
    <mergeCell ref="M63:N63"/>
    <mergeCell ref="O63:Q63"/>
    <mergeCell ref="A70:C77"/>
    <mergeCell ref="D77:I77"/>
    <mergeCell ref="D69:I69"/>
    <mergeCell ref="J73:L73"/>
    <mergeCell ref="M73:N73"/>
    <mergeCell ref="J75:L75"/>
    <mergeCell ref="R70:T70"/>
    <mergeCell ref="O73:Q73"/>
    <mergeCell ref="R74:T74"/>
    <mergeCell ref="O77:Q77"/>
    <mergeCell ref="R63:T63"/>
    <mergeCell ref="A62:I62"/>
    <mergeCell ref="J62:L62"/>
    <mergeCell ref="M62:N62"/>
    <mergeCell ref="J77:L77"/>
    <mergeCell ref="M77:N77"/>
    <mergeCell ref="D76:I76"/>
    <mergeCell ref="O76:Q76"/>
    <mergeCell ref="R22:T22"/>
    <mergeCell ref="R21:T21"/>
    <mergeCell ref="R19:T19"/>
    <mergeCell ref="R18:T18"/>
    <mergeCell ref="AG6:BG6"/>
    <mergeCell ref="R23:T23"/>
    <mergeCell ref="O23:Q23"/>
    <mergeCell ref="A6:AF6"/>
    <mergeCell ref="A16:C16"/>
    <mergeCell ref="D16:I16"/>
    <mergeCell ref="U16:AF16"/>
    <mergeCell ref="R17:T17"/>
    <mergeCell ref="O16:Q16"/>
    <mergeCell ref="A17:C22"/>
    <mergeCell ref="O22:Q22"/>
    <mergeCell ref="A23:I23"/>
    <mergeCell ref="O17:Q17"/>
    <mergeCell ref="D17:I17"/>
    <mergeCell ref="D18:I18"/>
    <mergeCell ref="O18:Q18"/>
    <mergeCell ref="D22:I22"/>
    <mergeCell ref="D21:I21"/>
    <mergeCell ref="J22:L22"/>
    <mergeCell ref="O21:Q21"/>
    <mergeCell ref="U46:AF46"/>
    <mergeCell ref="U45:AF45"/>
    <mergeCell ref="O46:Q46"/>
    <mergeCell ref="R47:T47"/>
    <mergeCell ref="R46:T46"/>
    <mergeCell ref="D28:I28"/>
    <mergeCell ref="O28:Q28"/>
    <mergeCell ref="J23:L23"/>
    <mergeCell ref="M23:N23"/>
    <mergeCell ref="J24:L24"/>
    <mergeCell ref="J34:L34"/>
    <mergeCell ref="M34:N34"/>
    <mergeCell ref="O34:Q34"/>
    <mergeCell ref="R34:T34"/>
    <mergeCell ref="U34:AF34"/>
    <mergeCell ref="D47:I47"/>
    <mergeCell ref="O47:Q47"/>
    <mergeCell ref="D45:I45"/>
    <mergeCell ref="O45:Q45"/>
    <mergeCell ref="D46:I46"/>
    <mergeCell ref="M29:N29"/>
    <mergeCell ref="U37:AF37"/>
    <mergeCell ref="R36:T36"/>
    <mergeCell ref="J37:L37"/>
    <mergeCell ref="R92:T92"/>
    <mergeCell ref="U92:AF92"/>
    <mergeCell ref="J112:L112"/>
    <mergeCell ref="M112:N112"/>
    <mergeCell ref="O112:Q112"/>
    <mergeCell ref="R112:T112"/>
    <mergeCell ref="U113:AF113"/>
    <mergeCell ref="D114:I114"/>
    <mergeCell ref="J114:L114"/>
    <mergeCell ref="M114:N114"/>
    <mergeCell ref="O114:Q114"/>
    <mergeCell ref="R114:T114"/>
    <mergeCell ref="U114:AF114"/>
    <mergeCell ref="R99:T99"/>
    <mergeCell ref="R100:T100"/>
    <mergeCell ref="O94:Q94"/>
    <mergeCell ref="R94:T94"/>
    <mergeCell ref="O93:Q93"/>
    <mergeCell ref="R93:T93"/>
    <mergeCell ref="M97:N97"/>
    <mergeCell ref="J101:L101"/>
    <mergeCell ref="M101:N101"/>
    <mergeCell ref="J103:L103"/>
    <mergeCell ref="R101:T101"/>
  </mergeCells>
  <phoneticPr fontId="1"/>
  <printOptions horizontalCentered="1"/>
  <pageMargins left="0.39370078740157483" right="0.39370078740157483" top="0.39370078740157483" bottom="0.39370078740157483" header="0.11811023622047245" footer="0.51181102362204722"/>
  <pageSetup paperSize="9" scale="87" orientation="portrait" r:id="rId1"/>
  <headerFooter alignWithMargins="0">
    <oddHeader xml:space="preserve">&amp;R
</oddHeader>
  </headerFooter>
  <rowBreaks count="1" manualBreakCount="1">
    <brk id="7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32</xdr:col>
                    <xdr:colOff>95250</xdr:colOff>
                    <xdr:row>16</xdr:row>
                    <xdr:rowOff>123825</xdr:rowOff>
                  </from>
                  <to>
                    <xdr:col>32</xdr:col>
                    <xdr:colOff>400050</xdr:colOff>
                    <xdr:row>17</xdr:row>
                    <xdr:rowOff>142875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95250</xdr:colOff>
                    <xdr:row>15</xdr:row>
                    <xdr:rowOff>123825</xdr:rowOff>
                  </from>
                  <to>
                    <xdr:col>32</xdr:col>
                    <xdr:colOff>400050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32</xdr:col>
                    <xdr:colOff>95250</xdr:colOff>
                    <xdr:row>18</xdr:row>
                    <xdr:rowOff>123825</xdr:rowOff>
                  </from>
                  <to>
                    <xdr:col>32</xdr:col>
                    <xdr:colOff>400050</xdr:colOff>
                    <xdr:row>20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32</xdr:col>
                    <xdr:colOff>95250</xdr:colOff>
                    <xdr:row>18</xdr:row>
                    <xdr:rowOff>123825</xdr:rowOff>
                  </from>
                  <to>
                    <xdr:col>32</xdr:col>
                    <xdr:colOff>400050</xdr:colOff>
                    <xdr:row>20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32</xdr:col>
                    <xdr:colOff>95250</xdr:colOff>
                    <xdr:row>17</xdr:row>
                    <xdr:rowOff>123825</xdr:rowOff>
                  </from>
                  <to>
                    <xdr:col>32</xdr:col>
                    <xdr:colOff>400050</xdr:colOff>
                    <xdr:row>17</xdr:row>
                    <xdr:rowOff>295275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32</xdr:col>
                    <xdr:colOff>95250</xdr:colOff>
                    <xdr:row>26</xdr:row>
                    <xdr:rowOff>123825</xdr:rowOff>
                  </from>
                  <to>
                    <xdr:col>32</xdr:col>
                    <xdr:colOff>400050</xdr:colOff>
                    <xdr:row>28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95250</xdr:colOff>
                    <xdr:row>44</xdr:row>
                    <xdr:rowOff>123825</xdr:rowOff>
                  </from>
                  <to>
                    <xdr:col>32</xdr:col>
                    <xdr:colOff>400050</xdr:colOff>
                    <xdr:row>46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32</xdr:col>
                    <xdr:colOff>95250</xdr:colOff>
                    <xdr:row>52</xdr:row>
                    <xdr:rowOff>123825</xdr:rowOff>
                  </from>
                  <to>
                    <xdr:col>32</xdr:col>
                    <xdr:colOff>400050</xdr:colOff>
                    <xdr:row>53</xdr:row>
                    <xdr:rowOff>152400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32</xdr:col>
                    <xdr:colOff>95250</xdr:colOff>
                    <xdr:row>56</xdr:row>
                    <xdr:rowOff>123825</xdr:rowOff>
                  </from>
                  <to>
                    <xdr:col>32</xdr:col>
                    <xdr:colOff>400050</xdr:colOff>
                    <xdr:row>58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32</xdr:col>
                    <xdr:colOff>95250</xdr:colOff>
                    <xdr:row>145</xdr:row>
                    <xdr:rowOff>123825</xdr:rowOff>
                  </from>
                  <to>
                    <xdr:col>32</xdr:col>
                    <xdr:colOff>400050</xdr:colOff>
                    <xdr:row>147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32</xdr:col>
                    <xdr:colOff>95250</xdr:colOff>
                    <xdr:row>146</xdr:row>
                    <xdr:rowOff>123825</xdr:rowOff>
                  </from>
                  <to>
                    <xdr:col>32</xdr:col>
                    <xdr:colOff>400050</xdr:colOff>
                    <xdr:row>148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32</xdr:col>
                    <xdr:colOff>95250</xdr:colOff>
                    <xdr:row>147</xdr:row>
                    <xdr:rowOff>123825</xdr:rowOff>
                  </from>
                  <to>
                    <xdr:col>32</xdr:col>
                    <xdr:colOff>400050</xdr:colOff>
                    <xdr:row>149</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33</xdr:col>
                    <xdr:colOff>95250</xdr:colOff>
                    <xdr:row>28</xdr:row>
                    <xdr:rowOff>47625</xdr:rowOff>
                  </from>
                  <to>
                    <xdr:col>33</xdr:col>
                    <xdr:colOff>400050</xdr:colOff>
                    <xdr:row>29</xdr:row>
                    <xdr:rowOff>76200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34</xdr:col>
                    <xdr:colOff>95250</xdr:colOff>
                    <xdr:row>31</xdr:row>
                    <xdr:rowOff>104775</xdr:rowOff>
                  </from>
                  <to>
                    <xdr:col>34</xdr:col>
                    <xdr:colOff>400050</xdr:colOff>
                    <xdr:row>32</xdr:row>
                    <xdr:rowOff>142875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34</xdr:col>
                    <xdr:colOff>95250</xdr:colOff>
                    <xdr:row>53</xdr:row>
                    <xdr:rowOff>123825</xdr:rowOff>
                  </from>
                  <to>
                    <xdr:col>34</xdr:col>
                    <xdr:colOff>400050</xdr:colOff>
                    <xdr:row>53</xdr:row>
                    <xdr:rowOff>304800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33</xdr:col>
                    <xdr:colOff>95250</xdr:colOff>
                    <xdr:row>55</xdr:row>
                    <xdr:rowOff>123825</xdr:rowOff>
                  </from>
                  <to>
                    <xdr:col>33</xdr:col>
                    <xdr:colOff>400050</xdr:colOff>
                    <xdr:row>57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33</xdr:col>
                    <xdr:colOff>95250</xdr:colOff>
                    <xdr:row>68</xdr:row>
                    <xdr:rowOff>123825</xdr:rowOff>
                  </from>
                  <to>
                    <xdr:col>33</xdr:col>
                    <xdr:colOff>400050</xdr:colOff>
                    <xdr:row>70</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33</xdr:col>
                    <xdr:colOff>95250</xdr:colOff>
                    <xdr:row>69</xdr:row>
                    <xdr:rowOff>123825</xdr:rowOff>
                  </from>
                  <to>
                    <xdr:col>33</xdr:col>
                    <xdr:colOff>400050</xdr:colOff>
                    <xdr:row>71</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33</xdr:col>
                    <xdr:colOff>95250</xdr:colOff>
                    <xdr:row>70</xdr:row>
                    <xdr:rowOff>123825</xdr:rowOff>
                  </from>
                  <to>
                    <xdr:col>33</xdr:col>
                    <xdr:colOff>400050</xdr:colOff>
                    <xdr:row>72</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33</xdr:col>
                    <xdr:colOff>95250</xdr:colOff>
                    <xdr:row>71</xdr:row>
                    <xdr:rowOff>123825</xdr:rowOff>
                  </from>
                  <to>
                    <xdr:col>33</xdr:col>
                    <xdr:colOff>400050</xdr:colOff>
                    <xdr:row>73</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33</xdr:col>
                    <xdr:colOff>95250</xdr:colOff>
                    <xdr:row>72</xdr:row>
                    <xdr:rowOff>123825</xdr:rowOff>
                  </from>
                  <to>
                    <xdr:col>33</xdr:col>
                    <xdr:colOff>400050</xdr:colOff>
                    <xdr:row>74</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33</xdr:col>
                    <xdr:colOff>95250</xdr:colOff>
                    <xdr:row>73</xdr:row>
                    <xdr:rowOff>123825</xdr:rowOff>
                  </from>
                  <to>
                    <xdr:col>33</xdr:col>
                    <xdr:colOff>400050</xdr:colOff>
                    <xdr:row>75</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33</xdr:col>
                    <xdr:colOff>95250</xdr:colOff>
                    <xdr:row>82</xdr:row>
                    <xdr:rowOff>123825</xdr:rowOff>
                  </from>
                  <to>
                    <xdr:col>33</xdr:col>
                    <xdr:colOff>400050</xdr:colOff>
                    <xdr:row>84</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33</xdr:col>
                    <xdr:colOff>95250</xdr:colOff>
                    <xdr:row>83</xdr:row>
                    <xdr:rowOff>123825</xdr:rowOff>
                  </from>
                  <to>
                    <xdr:col>33</xdr:col>
                    <xdr:colOff>400050</xdr:colOff>
                    <xdr:row>85</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34</xdr:col>
                    <xdr:colOff>95250</xdr:colOff>
                    <xdr:row>88</xdr:row>
                    <xdr:rowOff>133350</xdr:rowOff>
                  </from>
                  <to>
                    <xdr:col>34</xdr:col>
                    <xdr:colOff>400050</xdr:colOff>
                    <xdr:row>90</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34</xdr:col>
                    <xdr:colOff>95250</xdr:colOff>
                    <xdr:row>91</xdr:row>
                    <xdr:rowOff>123825</xdr:rowOff>
                  </from>
                  <to>
                    <xdr:col>34</xdr:col>
                    <xdr:colOff>400050</xdr:colOff>
                    <xdr:row>93</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33</xdr:col>
                    <xdr:colOff>95250</xdr:colOff>
                    <xdr:row>92</xdr:row>
                    <xdr:rowOff>123825</xdr:rowOff>
                  </from>
                  <to>
                    <xdr:col>33</xdr:col>
                    <xdr:colOff>400050</xdr:colOff>
                    <xdr:row>94</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33</xdr:col>
                    <xdr:colOff>95250</xdr:colOff>
                    <xdr:row>93</xdr:row>
                    <xdr:rowOff>123825</xdr:rowOff>
                  </from>
                  <to>
                    <xdr:col>33</xdr:col>
                    <xdr:colOff>400050</xdr:colOff>
                    <xdr:row>94</xdr:row>
                    <xdr:rowOff>152400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33</xdr:col>
                    <xdr:colOff>95250</xdr:colOff>
                    <xdr:row>94</xdr:row>
                    <xdr:rowOff>123825</xdr:rowOff>
                  </from>
                  <to>
                    <xdr:col>33</xdr:col>
                    <xdr:colOff>400050</xdr:colOff>
                    <xdr:row>96</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33</xdr:col>
                    <xdr:colOff>95250</xdr:colOff>
                    <xdr:row>95</xdr:row>
                    <xdr:rowOff>123825</xdr:rowOff>
                  </from>
                  <to>
                    <xdr:col>33</xdr:col>
                    <xdr:colOff>400050</xdr:colOff>
                    <xdr:row>97</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33</xdr:col>
                    <xdr:colOff>95250</xdr:colOff>
                    <xdr:row>96</xdr:row>
                    <xdr:rowOff>123825</xdr:rowOff>
                  </from>
                  <to>
                    <xdr:col>33</xdr:col>
                    <xdr:colOff>400050</xdr:colOff>
                    <xdr:row>98</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33</xdr:col>
                    <xdr:colOff>95250</xdr:colOff>
                    <xdr:row>97</xdr:row>
                    <xdr:rowOff>123825</xdr:rowOff>
                  </from>
                  <to>
                    <xdr:col>33</xdr:col>
                    <xdr:colOff>400050</xdr:colOff>
                    <xdr:row>99</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33</xdr:col>
                    <xdr:colOff>95250</xdr:colOff>
                    <xdr:row>98</xdr:row>
                    <xdr:rowOff>123825</xdr:rowOff>
                  </from>
                  <to>
                    <xdr:col>33</xdr:col>
                    <xdr:colOff>400050</xdr:colOff>
                    <xdr:row>100</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33</xdr:col>
                    <xdr:colOff>95250</xdr:colOff>
                    <xdr:row>99</xdr:row>
                    <xdr:rowOff>123825</xdr:rowOff>
                  </from>
                  <to>
                    <xdr:col>33</xdr:col>
                    <xdr:colOff>400050</xdr:colOff>
                    <xdr:row>101</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33</xdr:col>
                    <xdr:colOff>95250</xdr:colOff>
                    <xdr:row>100</xdr:row>
                    <xdr:rowOff>123825</xdr:rowOff>
                  </from>
                  <to>
                    <xdr:col>33</xdr:col>
                    <xdr:colOff>400050</xdr:colOff>
                    <xdr:row>102</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33</xdr:col>
                    <xdr:colOff>95250</xdr:colOff>
                    <xdr:row>101</xdr:row>
                    <xdr:rowOff>123825</xdr:rowOff>
                  </from>
                  <to>
                    <xdr:col>33</xdr:col>
                    <xdr:colOff>400050</xdr:colOff>
                    <xdr:row>103</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33</xdr:col>
                    <xdr:colOff>95250</xdr:colOff>
                    <xdr:row>102</xdr:row>
                    <xdr:rowOff>123825</xdr:rowOff>
                  </from>
                  <to>
                    <xdr:col>33</xdr:col>
                    <xdr:colOff>400050</xdr:colOff>
                    <xdr:row>104</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33</xdr:col>
                    <xdr:colOff>95250</xdr:colOff>
                    <xdr:row>103</xdr:row>
                    <xdr:rowOff>123825</xdr:rowOff>
                  </from>
                  <to>
                    <xdr:col>33</xdr:col>
                    <xdr:colOff>400050</xdr:colOff>
                    <xdr:row>105</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33</xdr:col>
                    <xdr:colOff>95250</xdr:colOff>
                    <xdr:row>104</xdr:row>
                    <xdr:rowOff>123825</xdr:rowOff>
                  </from>
                  <to>
                    <xdr:col>33</xdr:col>
                    <xdr:colOff>400050</xdr:colOff>
                    <xdr:row>106</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33</xdr:col>
                    <xdr:colOff>95250</xdr:colOff>
                    <xdr:row>105</xdr:row>
                    <xdr:rowOff>123825</xdr:rowOff>
                  </from>
                  <to>
                    <xdr:col>33</xdr:col>
                    <xdr:colOff>400050</xdr:colOff>
                    <xdr:row>107</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33</xdr:col>
                    <xdr:colOff>95250</xdr:colOff>
                    <xdr:row>106</xdr:row>
                    <xdr:rowOff>123825</xdr:rowOff>
                  </from>
                  <to>
                    <xdr:col>33</xdr:col>
                    <xdr:colOff>400050</xdr:colOff>
                    <xdr:row>108</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33</xdr:col>
                    <xdr:colOff>95250</xdr:colOff>
                    <xdr:row>107</xdr:row>
                    <xdr:rowOff>123825</xdr:rowOff>
                  </from>
                  <to>
                    <xdr:col>33</xdr:col>
                    <xdr:colOff>400050</xdr:colOff>
                    <xdr:row>109</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33</xdr:col>
                    <xdr:colOff>95250</xdr:colOff>
                    <xdr:row>108</xdr:row>
                    <xdr:rowOff>123825</xdr:rowOff>
                  </from>
                  <to>
                    <xdr:col>33</xdr:col>
                    <xdr:colOff>400050</xdr:colOff>
                    <xdr:row>110</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33</xdr:col>
                    <xdr:colOff>95250</xdr:colOff>
                    <xdr:row>109</xdr:row>
                    <xdr:rowOff>123825</xdr:rowOff>
                  </from>
                  <to>
                    <xdr:col>33</xdr:col>
                    <xdr:colOff>400050</xdr:colOff>
                    <xdr:row>111</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33</xdr:col>
                    <xdr:colOff>95250</xdr:colOff>
                    <xdr:row>110</xdr:row>
                    <xdr:rowOff>123825</xdr:rowOff>
                  </from>
                  <to>
                    <xdr:col>33</xdr:col>
                    <xdr:colOff>400050</xdr:colOff>
                    <xdr:row>112</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33</xdr:col>
                    <xdr:colOff>95250</xdr:colOff>
                    <xdr:row>111</xdr:row>
                    <xdr:rowOff>123825</xdr:rowOff>
                  </from>
                  <to>
                    <xdr:col>33</xdr:col>
                    <xdr:colOff>400050</xdr:colOff>
                    <xdr:row>113</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32</xdr:col>
                    <xdr:colOff>95250</xdr:colOff>
                    <xdr:row>57</xdr:row>
                    <xdr:rowOff>123825</xdr:rowOff>
                  </from>
                  <to>
                    <xdr:col>32</xdr:col>
                    <xdr:colOff>400050</xdr:colOff>
                    <xdr:row>59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32</xdr:col>
                    <xdr:colOff>95250</xdr:colOff>
                    <xdr:row>112</xdr:row>
                    <xdr:rowOff>123825</xdr:rowOff>
                  </from>
                  <to>
                    <xdr:col>32</xdr:col>
                    <xdr:colOff>400050</xdr:colOff>
                    <xdr:row>114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678A-B0DA-41F5-BDB5-2B54EC1733FD}">
  <sheetPr>
    <tabColor rgb="FFFFFF00"/>
  </sheetPr>
  <dimension ref="A1:BH163"/>
  <sheetViews>
    <sheetView view="pageBreakPreview" zoomScale="118" zoomScaleNormal="100" zoomScaleSheetLayoutView="118" workbookViewId="0">
      <selection activeCell="A16" sqref="A16:AG24"/>
    </sheetView>
  </sheetViews>
  <sheetFormatPr defaultColWidth="3.25" defaultRowHeight="12" customHeight="1" x14ac:dyDescent="0.15"/>
  <cols>
    <col min="1" max="8" width="3.25" style="125" customWidth="1"/>
    <col min="9" max="9" width="6.625" style="125" customWidth="1"/>
    <col min="10" max="20" width="3.25" style="125" customWidth="1"/>
    <col min="21" max="21" width="4.75" style="125" customWidth="1"/>
    <col min="22" max="16384" width="3.25" style="125"/>
  </cols>
  <sheetData>
    <row r="1" spans="1:60" ht="12" customHeight="1" x14ac:dyDescent="0.15">
      <c r="A1" s="38" t="s">
        <v>90</v>
      </c>
      <c r="AG1" s="4"/>
    </row>
    <row r="2" spans="1:60" ht="12" customHeight="1" x14ac:dyDescent="0.15">
      <c r="A2" s="38"/>
      <c r="U2" s="254" t="s">
        <v>21</v>
      </c>
      <c r="V2" s="254"/>
      <c r="W2" s="254"/>
      <c r="X2" s="254"/>
      <c r="Y2" s="254"/>
      <c r="Z2" s="254"/>
      <c r="AA2" s="254"/>
      <c r="AB2" s="254"/>
      <c r="AC2" s="254"/>
      <c r="AD2" s="254"/>
      <c r="AE2" s="254"/>
      <c r="AF2" s="254"/>
      <c r="AG2" s="254"/>
    </row>
    <row r="3" spans="1:60" ht="12" customHeight="1" x14ac:dyDescent="0.15">
      <c r="A3" s="38"/>
      <c r="U3" s="254" t="s">
        <v>0</v>
      </c>
      <c r="V3" s="254"/>
      <c r="W3" s="255" t="s">
        <v>19</v>
      </c>
      <c r="X3" s="255"/>
      <c r="Y3" s="255"/>
      <c r="Z3" s="255"/>
      <c r="AA3" s="255"/>
      <c r="AB3" s="255"/>
      <c r="AC3" s="255"/>
      <c r="AD3" s="255"/>
      <c r="AE3" s="255"/>
      <c r="AF3" s="255"/>
      <c r="AG3" s="255"/>
    </row>
    <row r="4" spans="1:60" ht="12" customHeight="1" x14ac:dyDescent="0.15">
      <c r="A4" s="5"/>
      <c r="U4" s="254"/>
      <c r="V4" s="254"/>
      <c r="W4" s="255" t="s">
        <v>20</v>
      </c>
      <c r="X4" s="255"/>
      <c r="Y4" s="255"/>
      <c r="Z4" s="255"/>
      <c r="AA4" s="255"/>
      <c r="AB4" s="255"/>
      <c r="AC4" s="255"/>
      <c r="AD4" s="255"/>
      <c r="AE4" s="255"/>
      <c r="AF4" s="255"/>
      <c r="AG4" s="255"/>
    </row>
    <row r="5" spans="1:60" ht="12"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60" ht="18.75" x14ac:dyDescent="0.15">
      <c r="A6" s="179" t="s">
        <v>175</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row>
    <row r="7" spans="1:60" ht="12" customHeight="1"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row>
    <row r="8" spans="1:60" ht="18" customHeight="1" x14ac:dyDescent="0.15">
      <c r="A8" s="126" t="s">
        <v>91</v>
      </c>
      <c r="B8" s="126"/>
      <c r="C8" s="126"/>
      <c r="D8" s="126"/>
      <c r="E8" s="126"/>
      <c r="F8" s="126"/>
      <c r="G8" s="126"/>
      <c r="H8" s="126" t="s">
        <v>95</v>
      </c>
      <c r="I8" s="266" t="s">
        <v>184</v>
      </c>
      <c r="J8" s="126"/>
      <c r="K8" s="126"/>
      <c r="L8" s="126"/>
      <c r="M8" s="126"/>
      <c r="N8" s="126"/>
      <c r="O8" s="126"/>
      <c r="P8" s="126"/>
      <c r="Q8" s="126"/>
      <c r="R8" s="126"/>
      <c r="S8" s="126"/>
      <c r="T8" s="126"/>
      <c r="U8" s="126"/>
      <c r="V8" s="126"/>
      <c r="W8" s="126"/>
      <c r="X8" s="126"/>
      <c r="Y8" s="126"/>
      <c r="Z8" s="126"/>
      <c r="AA8" s="126"/>
    </row>
    <row r="9" spans="1:60" ht="18" customHeight="1" x14ac:dyDescent="0.15">
      <c r="A9" s="128" t="s">
        <v>92</v>
      </c>
      <c r="B9" s="128"/>
      <c r="C9" s="128"/>
      <c r="D9" s="128"/>
      <c r="E9" s="128"/>
      <c r="F9" s="128"/>
      <c r="G9" s="128"/>
      <c r="H9" s="128" t="s">
        <v>95</v>
      </c>
      <c r="I9" s="267" t="s">
        <v>185</v>
      </c>
      <c r="J9" s="128"/>
      <c r="K9" s="128"/>
      <c r="L9" s="128"/>
      <c r="M9" s="128"/>
      <c r="N9" s="128"/>
      <c r="O9" s="128"/>
      <c r="P9" s="128"/>
      <c r="Q9" s="128"/>
      <c r="R9" s="128"/>
      <c r="S9" s="128"/>
      <c r="T9" s="128"/>
      <c r="U9" s="128"/>
      <c r="V9" s="128"/>
      <c r="W9" s="128"/>
      <c r="X9" s="128"/>
      <c r="Y9" s="128"/>
      <c r="Z9" s="128"/>
      <c r="AA9" s="128"/>
    </row>
    <row r="10" spans="1:60" ht="18" customHeight="1" x14ac:dyDescent="0.15">
      <c r="A10" s="128" t="s">
        <v>93</v>
      </c>
      <c r="B10" s="128"/>
      <c r="C10" s="128"/>
      <c r="D10" s="128"/>
      <c r="E10" s="128"/>
      <c r="F10" s="128"/>
      <c r="G10" s="128"/>
      <c r="H10" s="128" t="s">
        <v>95</v>
      </c>
      <c r="I10" s="267" t="s">
        <v>186</v>
      </c>
      <c r="J10" s="128"/>
      <c r="K10" s="128"/>
      <c r="L10" s="128"/>
      <c r="M10" s="128"/>
      <c r="N10" s="128"/>
      <c r="O10" s="128"/>
      <c r="P10" s="128"/>
      <c r="Q10" s="128"/>
      <c r="R10" s="128"/>
      <c r="S10" s="128"/>
      <c r="T10" s="128"/>
      <c r="U10" s="128"/>
      <c r="V10" s="128"/>
      <c r="W10" s="128"/>
      <c r="X10" s="128"/>
      <c r="Y10" s="128"/>
      <c r="Z10" s="128"/>
      <c r="AA10" s="128"/>
    </row>
    <row r="11" spans="1:60" ht="18" customHeight="1" x14ac:dyDescent="0.15">
      <c r="A11" s="128" t="s">
        <v>94</v>
      </c>
      <c r="B11" s="128"/>
      <c r="C11" s="128"/>
      <c r="D11" s="128"/>
      <c r="E11" s="128"/>
      <c r="F11" s="128"/>
      <c r="G11" s="128"/>
      <c r="H11" s="128" t="s">
        <v>95</v>
      </c>
      <c r="I11" s="267" t="s">
        <v>187</v>
      </c>
      <c r="J11" s="128"/>
      <c r="K11" s="128"/>
      <c r="L11" s="128"/>
      <c r="M11" s="128"/>
      <c r="N11" s="128"/>
      <c r="O11" s="128"/>
      <c r="P11" s="128"/>
      <c r="Q11" s="128"/>
      <c r="R11" s="128"/>
      <c r="S11" s="128"/>
      <c r="T11" s="128"/>
      <c r="U11" s="128"/>
      <c r="V11" s="128"/>
      <c r="W11" s="128"/>
      <c r="X11" s="128"/>
      <c r="Y11" s="128"/>
      <c r="Z11" s="128"/>
      <c r="AA11" s="128"/>
    </row>
    <row r="12" spans="1:60" ht="12" customHeight="1" x14ac:dyDescent="0.15">
      <c r="A12" s="86"/>
      <c r="B12" s="87"/>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row>
    <row r="13" spans="1:60" ht="12" customHeight="1" x14ac:dyDescent="0.15">
      <c r="A13" s="52" t="s">
        <v>34</v>
      </c>
    </row>
    <row r="15" spans="1:60" ht="12" customHeight="1" x14ac:dyDescent="0.15">
      <c r="A15" s="52" t="s">
        <v>15</v>
      </c>
    </row>
    <row r="16" spans="1:60" ht="12" customHeight="1" x14ac:dyDescent="0.15">
      <c r="A16" s="164" t="s">
        <v>0</v>
      </c>
      <c r="B16" s="165"/>
      <c r="C16" s="166"/>
      <c r="D16" s="164" t="s">
        <v>1</v>
      </c>
      <c r="E16" s="165"/>
      <c r="F16" s="165"/>
      <c r="G16" s="165"/>
      <c r="H16" s="165"/>
      <c r="I16" s="166"/>
      <c r="J16" s="222" t="s">
        <v>23</v>
      </c>
      <c r="K16" s="223"/>
      <c r="L16" s="224"/>
      <c r="M16" s="222" t="s">
        <v>24</v>
      </c>
      <c r="N16" s="224"/>
      <c r="O16" s="180" t="s">
        <v>2</v>
      </c>
      <c r="P16" s="180"/>
      <c r="Q16" s="164"/>
      <c r="R16" s="121" t="s">
        <v>6</v>
      </c>
      <c r="S16" s="122"/>
      <c r="T16" s="109">
        <v>0.1</v>
      </c>
      <c r="U16" s="165" t="s">
        <v>3</v>
      </c>
      <c r="V16" s="165"/>
      <c r="W16" s="165"/>
      <c r="X16" s="165"/>
      <c r="Y16" s="165"/>
      <c r="Z16" s="165"/>
      <c r="AA16" s="165"/>
      <c r="AB16" s="165"/>
      <c r="AC16" s="165"/>
      <c r="AD16" s="165"/>
      <c r="AE16" s="165"/>
      <c r="AF16" s="165"/>
      <c r="AG16" s="166"/>
    </row>
    <row r="17" spans="1:33" ht="12" customHeight="1" x14ac:dyDescent="0.15">
      <c r="A17" s="143" t="s">
        <v>4</v>
      </c>
      <c r="B17" s="144"/>
      <c r="C17" s="145"/>
      <c r="D17" s="175" t="s">
        <v>99</v>
      </c>
      <c r="E17" s="175"/>
      <c r="F17" s="175"/>
      <c r="G17" s="175"/>
      <c r="H17" s="175"/>
      <c r="I17" s="175"/>
      <c r="J17" s="150">
        <v>100000</v>
      </c>
      <c r="K17" s="151"/>
      <c r="L17" s="151"/>
      <c r="M17" s="268">
        <v>1</v>
      </c>
      <c r="N17" s="269"/>
      <c r="O17" s="150">
        <f>J17*M17</f>
        <v>100000</v>
      </c>
      <c r="P17" s="151"/>
      <c r="Q17" s="151"/>
      <c r="R17" s="152">
        <f>ROUND(O17*$T$16,0)</f>
        <v>10000</v>
      </c>
      <c r="S17" s="153"/>
      <c r="T17" s="154"/>
      <c r="U17" s="111" t="s">
        <v>159</v>
      </c>
      <c r="V17" s="111"/>
      <c r="W17" s="128"/>
      <c r="X17" s="128"/>
      <c r="Y17" s="128"/>
      <c r="Z17" s="128"/>
      <c r="AA17" s="128"/>
      <c r="AB17" s="128"/>
      <c r="AC17" s="128"/>
      <c r="AD17" s="128"/>
      <c r="AE17" s="128"/>
      <c r="AF17" s="128"/>
      <c r="AG17" s="113"/>
    </row>
    <row r="18" spans="1:33" ht="11.25" x14ac:dyDescent="0.15">
      <c r="A18" s="181"/>
      <c r="B18" s="182"/>
      <c r="C18" s="183"/>
      <c r="D18" s="186" t="s">
        <v>100</v>
      </c>
      <c r="E18" s="175"/>
      <c r="F18" s="175"/>
      <c r="G18" s="175"/>
      <c r="H18" s="175"/>
      <c r="I18" s="175"/>
      <c r="J18" s="150">
        <v>400000</v>
      </c>
      <c r="K18" s="151"/>
      <c r="L18" s="151"/>
      <c r="M18" s="268">
        <v>1</v>
      </c>
      <c r="N18" s="269"/>
      <c r="O18" s="150">
        <f t="shared" ref="O18:O20" si="0">J18*M18</f>
        <v>400000</v>
      </c>
      <c r="P18" s="151"/>
      <c r="Q18" s="151"/>
      <c r="R18" s="152">
        <f>ROUND(O18*$T$16,0)</f>
        <v>40000</v>
      </c>
      <c r="S18" s="153"/>
      <c r="T18" s="154"/>
      <c r="U18" s="111" t="s">
        <v>161</v>
      </c>
      <c r="V18" s="111"/>
      <c r="W18" s="128"/>
      <c r="X18" s="128"/>
      <c r="Y18" s="128"/>
      <c r="Z18" s="128"/>
      <c r="AA18" s="128"/>
      <c r="AB18" s="128"/>
      <c r="AC18" s="128"/>
      <c r="AD18" s="128"/>
      <c r="AE18" s="128"/>
      <c r="AF18" s="128"/>
      <c r="AG18" s="113"/>
    </row>
    <row r="19" spans="1:33" ht="12" customHeight="1" x14ac:dyDescent="0.15">
      <c r="A19" s="181"/>
      <c r="B19" s="182"/>
      <c r="C19" s="183"/>
      <c r="D19" s="256" t="s">
        <v>101</v>
      </c>
      <c r="E19" s="257"/>
      <c r="F19" s="257"/>
      <c r="G19" s="257"/>
      <c r="H19" s="257"/>
      <c r="I19" s="258"/>
      <c r="J19" s="259"/>
      <c r="K19" s="260"/>
      <c r="L19" s="261"/>
      <c r="M19" s="268"/>
      <c r="N19" s="269"/>
      <c r="O19" s="150">
        <f t="shared" si="0"/>
        <v>0</v>
      </c>
      <c r="P19" s="151"/>
      <c r="Q19" s="151"/>
      <c r="R19" s="152">
        <f>ROUND(O19*$T$16,0)</f>
        <v>0</v>
      </c>
      <c r="S19" s="153"/>
      <c r="T19" s="154"/>
      <c r="U19" s="127" t="s">
        <v>160</v>
      </c>
      <c r="V19" s="128"/>
      <c r="W19" s="128"/>
      <c r="X19" s="128"/>
      <c r="Y19" s="128"/>
      <c r="Z19" s="128"/>
      <c r="AA19" s="128"/>
      <c r="AB19" s="128"/>
      <c r="AC19" s="128"/>
      <c r="AD19" s="128"/>
      <c r="AE19" s="128"/>
      <c r="AF19" s="128"/>
      <c r="AG19" s="113"/>
    </row>
    <row r="20" spans="1:33" ht="12" customHeight="1" x14ac:dyDescent="0.15">
      <c r="A20" s="181"/>
      <c r="B20" s="182"/>
      <c r="C20" s="183"/>
      <c r="D20" s="256" t="s">
        <v>102</v>
      </c>
      <c r="E20" s="257"/>
      <c r="F20" s="257"/>
      <c r="G20" s="257"/>
      <c r="H20" s="257"/>
      <c r="I20" s="258"/>
      <c r="J20" s="259"/>
      <c r="K20" s="260"/>
      <c r="L20" s="261"/>
      <c r="M20" s="268"/>
      <c r="N20" s="269"/>
      <c r="O20" s="150">
        <f t="shared" si="0"/>
        <v>0</v>
      </c>
      <c r="P20" s="151"/>
      <c r="Q20" s="151"/>
      <c r="R20" s="152">
        <f>ROUND(O20*$T$16,0)</f>
        <v>0</v>
      </c>
      <c r="S20" s="153"/>
      <c r="T20" s="154"/>
      <c r="U20" s="127" t="s">
        <v>160</v>
      </c>
      <c r="V20" s="128"/>
      <c r="W20" s="128"/>
      <c r="X20" s="128"/>
      <c r="Y20" s="128"/>
      <c r="Z20" s="128"/>
      <c r="AA20" s="128"/>
      <c r="AB20" s="128"/>
      <c r="AC20" s="128"/>
      <c r="AD20" s="128"/>
      <c r="AE20" s="128"/>
      <c r="AF20" s="128"/>
      <c r="AG20" s="113"/>
    </row>
    <row r="21" spans="1:33" ht="12" customHeight="1" x14ac:dyDescent="0.15">
      <c r="A21" s="181"/>
      <c r="B21" s="182"/>
      <c r="C21" s="183"/>
      <c r="D21" s="175" t="s">
        <v>103</v>
      </c>
      <c r="E21" s="175"/>
      <c r="F21" s="175"/>
      <c r="G21" s="175"/>
      <c r="H21" s="175"/>
      <c r="I21" s="175"/>
      <c r="J21" s="170"/>
      <c r="K21" s="171"/>
      <c r="L21" s="172"/>
      <c r="M21" s="173"/>
      <c r="N21" s="174"/>
      <c r="O21" s="150">
        <f>ROUND(SUM(O17:Q20)*0.2,0)</f>
        <v>100000</v>
      </c>
      <c r="P21" s="151"/>
      <c r="Q21" s="151"/>
      <c r="R21" s="152">
        <f>ROUND(O21*$T$16,0)</f>
        <v>10000</v>
      </c>
      <c r="S21" s="153"/>
      <c r="T21" s="154"/>
      <c r="U21" s="127" t="s">
        <v>105</v>
      </c>
      <c r="V21" s="128"/>
      <c r="W21" s="128"/>
      <c r="X21" s="128"/>
      <c r="Y21" s="128"/>
      <c r="Z21" s="128"/>
      <c r="AA21" s="128"/>
      <c r="AB21" s="128"/>
      <c r="AC21" s="128"/>
      <c r="AD21" s="128"/>
      <c r="AE21" s="128"/>
      <c r="AF21" s="128"/>
      <c r="AG21" s="113"/>
    </row>
    <row r="22" spans="1:33" ht="12" customHeight="1" x14ac:dyDescent="0.15">
      <c r="A22" s="184"/>
      <c r="B22" s="185"/>
      <c r="C22" s="154"/>
      <c r="D22" s="175" t="s">
        <v>104</v>
      </c>
      <c r="E22" s="175"/>
      <c r="F22" s="175"/>
      <c r="G22" s="175"/>
      <c r="H22" s="175"/>
      <c r="I22" s="175"/>
      <c r="J22" s="170"/>
      <c r="K22" s="171"/>
      <c r="L22" s="172"/>
      <c r="M22" s="173"/>
      <c r="N22" s="174"/>
      <c r="O22" s="150">
        <f>SUM(O17:Q21)</f>
        <v>600000</v>
      </c>
      <c r="P22" s="151"/>
      <c r="Q22" s="151"/>
      <c r="R22" s="152">
        <f>+SUM(R17:T21)</f>
        <v>60000</v>
      </c>
      <c r="S22" s="153"/>
      <c r="T22" s="154"/>
      <c r="U22" s="127" t="s">
        <v>107</v>
      </c>
      <c r="V22" s="128"/>
      <c r="W22" s="128"/>
      <c r="X22" s="128"/>
      <c r="Y22" s="128"/>
      <c r="Z22" s="128"/>
      <c r="AA22" s="128"/>
      <c r="AB22" s="128"/>
      <c r="AC22" s="128"/>
      <c r="AD22" s="128"/>
      <c r="AE22" s="128"/>
      <c r="AF22" s="128"/>
      <c r="AG22" s="113"/>
    </row>
    <row r="23" spans="1:33" ht="12" customHeight="1" x14ac:dyDescent="0.15">
      <c r="A23" s="167" t="s">
        <v>5</v>
      </c>
      <c r="B23" s="168"/>
      <c r="C23" s="168"/>
      <c r="D23" s="168"/>
      <c r="E23" s="168"/>
      <c r="F23" s="168"/>
      <c r="G23" s="168"/>
      <c r="H23" s="168"/>
      <c r="I23" s="169"/>
      <c r="J23" s="170"/>
      <c r="K23" s="171"/>
      <c r="L23" s="172"/>
      <c r="M23" s="173"/>
      <c r="N23" s="174"/>
      <c r="O23" s="150">
        <f>ROUND(O22*0.3,0)</f>
        <v>180000</v>
      </c>
      <c r="P23" s="151"/>
      <c r="Q23" s="151"/>
      <c r="R23" s="152">
        <f>ROUND(O23*$T$16,0)</f>
        <v>18000</v>
      </c>
      <c r="S23" s="153"/>
      <c r="T23" s="154"/>
      <c r="U23" s="111" t="s">
        <v>106</v>
      </c>
      <c r="V23" s="128"/>
      <c r="W23" s="128"/>
      <c r="X23" s="128"/>
      <c r="Y23" s="128"/>
      <c r="Z23" s="128"/>
      <c r="AA23" s="128"/>
      <c r="AB23" s="128"/>
      <c r="AC23" s="128"/>
      <c r="AD23" s="128"/>
      <c r="AE23" s="128"/>
      <c r="AF23" s="128"/>
      <c r="AG23" s="113"/>
    </row>
    <row r="24" spans="1:33" ht="12" customHeight="1" x14ac:dyDescent="0.15">
      <c r="A24" s="187" t="s">
        <v>14</v>
      </c>
      <c r="B24" s="168"/>
      <c r="C24" s="168"/>
      <c r="D24" s="168"/>
      <c r="E24" s="168"/>
      <c r="F24" s="168"/>
      <c r="G24" s="168"/>
      <c r="H24" s="168"/>
      <c r="I24" s="169"/>
      <c r="J24" s="170"/>
      <c r="K24" s="171"/>
      <c r="L24" s="172"/>
      <c r="M24" s="173"/>
      <c r="N24" s="174"/>
      <c r="O24" s="150">
        <f>+O22+O23</f>
        <v>780000</v>
      </c>
      <c r="P24" s="151"/>
      <c r="Q24" s="151"/>
      <c r="R24" s="150">
        <f>+R22+R23</f>
        <v>78000</v>
      </c>
      <c r="S24" s="151"/>
      <c r="T24" s="151"/>
      <c r="U24" s="127"/>
      <c r="V24" s="128"/>
      <c r="W24" s="128"/>
      <c r="X24" s="128"/>
      <c r="Y24" s="128"/>
      <c r="Z24" s="128"/>
      <c r="AA24" s="128"/>
      <c r="AB24" s="128"/>
      <c r="AC24" s="128"/>
      <c r="AD24" s="128"/>
      <c r="AE24" s="128"/>
      <c r="AF24" s="128"/>
      <c r="AG24" s="113"/>
    </row>
    <row r="26" spans="1:33" ht="12" customHeight="1" x14ac:dyDescent="0.15">
      <c r="A26" s="52" t="s">
        <v>27</v>
      </c>
    </row>
    <row r="27" spans="1:33" ht="12" customHeight="1" x14ac:dyDescent="0.15">
      <c r="A27" s="164" t="s">
        <v>0</v>
      </c>
      <c r="B27" s="165"/>
      <c r="C27" s="166"/>
      <c r="D27" s="164" t="s">
        <v>1</v>
      </c>
      <c r="E27" s="165"/>
      <c r="F27" s="165"/>
      <c r="G27" s="165"/>
      <c r="H27" s="165"/>
      <c r="I27" s="166"/>
      <c r="J27" s="222" t="s">
        <v>23</v>
      </c>
      <c r="K27" s="223"/>
      <c r="L27" s="224"/>
      <c r="M27" s="222" t="s">
        <v>25</v>
      </c>
      <c r="N27" s="224"/>
      <c r="O27" s="164" t="s">
        <v>2</v>
      </c>
      <c r="P27" s="165"/>
      <c r="Q27" s="166"/>
      <c r="R27" s="121" t="s">
        <v>6</v>
      </c>
      <c r="S27" s="122"/>
      <c r="T27" s="109">
        <f>T16</f>
        <v>0.1</v>
      </c>
      <c r="U27" s="164" t="s">
        <v>3</v>
      </c>
      <c r="V27" s="165"/>
      <c r="W27" s="165"/>
      <c r="X27" s="165"/>
      <c r="Y27" s="165"/>
      <c r="Z27" s="165"/>
      <c r="AA27" s="165"/>
      <c r="AB27" s="165"/>
      <c r="AC27" s="165"/>
      <c r="AD27" s="165"/>
      <c r="AE27" s="165"/>
      <c r="AF27" s="165"/>
      <c r="AG27" s="166"/>
    </row>
    <row r="28" spans="1:33" ht="12" customHeight="1" x14ac:dyDescent="0.15">
      <c r="A28" s="143" t="s">
        <v>16</v>
      </c>
      <c r="B28" s="144"/>
      <c r="C28" s="145"/>
      <c r="D28" s="167" t="s">
        <v>108</v>
      </c>
      <c r="E28" s="168"/>
      <c r="F28" s="168"/>
      <c r="G28" s="168"/>
      <c r="H28" s="168"/>
      <c r="I28" s="169"/>
      <c r="J28" s="150">
        <v>10000</v>
      </c>
      <c r="K28" s="151"/>
      <c r="L28" s="151"/>
      <c r="M28" s="268">
        <v>24</v>
      </c>
      <c r="N28" s="269"/>
      <c r="O28" s="150">
        <f t="shared" ref="O28:O38" si="1">J28*M28</f>
        <v>240000</v>
      </c>
      <c r="P28" s="151"/>
      <c r="Q28" s="151"/>
      <c r="R28" s="152">
        <f t="shared" ref="R28:R38" si="2">ROUND(O28*$T$16,0)</f>
        <v>24000</v>
      </c>
      <c r="S28" s="153"/>
      <c r="T28" s="154"/>
      <c r="U28" s="155" t="s">
        <v>162</v>
      </c>
      <c r="V28" s="156"/>
      <c r="W28" s="156"/>
      <c r="X28" s="156"/>
      <c r="Y28" s="156"/>
      <c r="Z28" s="156"/>
      <c r="AA28" s="156"/>
      <c r="AB28" s="156"/>
      <c r="AC28" s="156"/>
      <c r="AD28" s="156"/>
      <c r="AE28" s="156"/>
      <c r="AF28" s="156"/>
      <c r="AG28" s="157"/>
    </row>
    <row r="29" spans="1:33" ht="12" customHeight="1" x14ac:dyDescent="0.15">
      <c r="A29" s="181"/>
      <c r="B29" s="182"/>
      <c r="C29" s="183"/>
      <c r="D29" s="143" t="s">
        <v>109</v>
      </c>
      <c r="E29" s="144"/>
      <c r="F29" s="144"/>
      <c r="G29" s="144"/>
      <c r="H29" s="144"/>
      <c r="I29" s="145"/>
      <c r="J29" s="158">
        <v>10000</v>
      </c>
      <c r="K29" s="159"/>
      <c r="L29" s="159"/>
      <c r="M29" s="270">
        <v>24</v>
      </c>
      <c r="N29" s="271"/>
      <c r="O29" s="158">
        <f t="shared" si="1"/>
        <v>240000</v>
      </c>
      <c r="P29" s="159"/>
      <c r="Q29" s="159"/>
      <c r="R29" s="158">
        <f t="shared" si="2"/>
        <v>24000</v>
      </c>
      <c r="S29" s="159"/>
      <c r="T29" s="160"/>
      <c r="U29" s="251" t="s">
        <v>188</v>
      </c>
      <c r="V29" s="252"/>
      <c r="W29" s="252"/>
      <c r="X29" s="252"/>
      <c r="Y29" s="252"/>
      <c r="Z29" s="252"/>
      <c r="AA29" s="252"/>
      <c r="AB29" s="252"/>
      <c r="AC29" s="252"/>
      <c r="AD29" s="252"/>
      <c r="AE29" s="252"/>
      <c r="AF29" s="252"/>
      <c r="AG29" s="253"/>
    </row>
    <row r="30" spans="1:33" ht="12" customHeight="1" x14ac:dyDescent="0.15">
      <c r="A30" s="181"/>
      <c r="B30" s="182"/>
      <c r="C30" s="183"/>
      <c r="D30" s="184"/>
      <c r="E30" s="185"/>
      <c r="F30" s="185"/>
      <c r="G30" s="185"/>
      <c r="H30" s="185"/>
      <c r="I30" s="154"/>
      <c r="J30" s="161">
        <v>20000</v>
      </c>
      <c r="K30" s="162"/>
      <c r="L30" s="162"/>
      <c r="M30" s="272"/>
      <c r="N30" s="273"/>
      <c r="O30" s="161">
        <f t="shared" si="1"/>
        <v>0</v>
      </c>
      <c r="P30" s="162"/>
      <c r="Q30" s="162"/>
      <c r="R30" s="161">
        <f t="shared" si="2"/>
        <v>0</v>
      </c>
      <c r="S30" s="162"/>
      <c r="T30" s="163"/>
      <c r="U30" s="140" t="s">
        <v>189</v>
      </c>
      <c r="V30" s="141"/>
      <c r="W30" s="141"/>
      <c r="X30" s="141"/>
      <c r="Y30" s="141"/>
      <c r="Z30" s="141"/>
      <c r="AA30" s="141"/>
      <c r="AB30" s="141"/>
      <c r="AC30" s="141"/>
      <c r="AD30" s="141"/>
      <c r="AE30" s="141"/>
      <c r="AF30" s="141"/>
      <c r="AG30" s="142"/>
    </row>
    <row r="31" spans="1:33" ht="12" customHeight="1" x14ac:dyDescent="0.15">
      <c r="A31" s="181"/>
      <c r="B31" s="182"/>
      <c r="C31" s="183"/>
      <c r="D31" s="143" t="s">
        <v>110</v>
      </c>
      <c r="E31" s="144"/>
      <c r="F31" s="144"/>
      <c r="G31" s="144"/>
      <c r="H31" s="144"/>
      <c r="I31" s="145"/>
      <c r="J31" s="158">
        <v>2000</v>
      </c>
      <c r="K31" s="159"/>
      <c r="L31" s="159"/>
      <c r="M31" s="270">
        <v>24</v>
      </c>
      <c r="N31" s="271"/>
      <c r="O31" s="158">
        <f t="shared" si="1"/>
        <v>48000</v>
      </c>
      <c r="P31" s="159"/>
      <c r="Q31" s="159"/>
      <c r="R31" s="158">
        <f t="shared" si="2"/>
        <v>4800</v>
      </c>
      <c r="S31" s="159"/>
      <c r="T31" s="160"/>
      <c r="U31" s="251" t="s">
        <v>163</v>
      </c>
      <c r="V31" s="252"/>
      <c r="W31" s="252"/>
      <c r="X31" s="252"/>
      <c r="Y31" s="252"/>
      <c r="Z31" s="252"/>
      <c r="AA31" s="252"/>
      <c r="AB31" s="252"/>
      <c r="AC31" s="252"/>
      <c r="AD31" s="252"/>
      <c r="AE31" s="252"/>
      <c r="AF31" s="252"/>
      <c r="AG31" s="253"/>
    </row>
    <row r="32" spans="1:33" ht="12" customHeight="1" x14ac:dyDescent="0.15">
      <c r="A32" s="181"/>
      <c r="B32" s="182"/>
      <c r="C32" s="183"/>
      <c r="D32" s="181"/>
      <c r="E32" s="182"/>
      <c r="F32" s="182"/>
      <c r="G32" s="182"/>
      <c r="H32" s="182"/>
      <c r="I32" s="183"/>
      <c r="J32" s="132">
        <v>4000</v>
      </c>
      <c r="K32" s="133"/>
      <c r="L32" s="133"/>
      <c r="M32" s="274"/>
      <c r="N32" s="275"/>
      <c r="O32" s="132">
        <f t="shared" si="1"/>
        <v>0</v>
      </c>
      <c r="P32" s="133"/>
      <c r="Q32" s="133"/>
      <c r="R32" s="132">
        <f t="shared" si="2"/>
        <v>0</v>
      </c>
      <c r="S32" s="133"/>
      <c r="T32" s="134"/>
      <c r="U32" s="135" t="s">
        <v>164</v>
      </c>
      <c r="V32" s="136"/>
      <c r="W32" s="136"/>
      <c r="X32" s="136"/>
      <c r="Y32" s="136"/>
      <c r="Z32" s="136"/>
      <c r="AA32" s="136"/>
      <c r="AB32" s="136"/>
      <c r="AC32" s="136"/>
      <c r="AD32" s="136"/>
      <c r="AE32" s="136"/>
      <c r="AF32" s="136"/>
      <c r="AG32" s="137"/>
    </row>
    <row r="33" spans="1:33" ht="12" customHeight="1" x14ac:dyDescent="0.15">
      <c r="A33" s="181"/>
      <c r="B33" s="182"/>
      <c r="C33" s="183"/>
      <c r="D33" s="181"/>
      <c r="E33" s="182"/>
      <c r="F33" s="182"/>
      <c r="G33" s="182"/>
      <c r="H33" s="182"/>
      <c r="I33" s="183"/>
      <c r="J33" s="132">
        <v>4000</v>
      </c>
      <c r="K33" s="133"/>
      <c r="L33" s="133"/>
      <c r="M33" s="274"/>
      <c r="N33" s="275"/>
      <c r="O33" s="132">
        <f t="shared" si="1"/>
        <v>0</v>
      </c>
      <c r="P33" s="133"/>
      <c r="Q33" s="133"/>
      <c r="R33" s="132">
        <f t="shared" si="2"/>
        <v>0</v>
      </c>
      <c r="S33" s="133"/>
      <c r="T33" s="134"/>
      <c r="U33" s="135" t="s">
        <v>165</v>
      </c>
      <c r="V33" s="136"/>
      <c r="W33" s="136"/>
      <c r="X33" s="136"/>
      <c r="Y33" s="136"/>
      <c r="Z33" s="136"/>
      <c r="AA33" s="136"/>
      <c r="AB33" s="136"/>
      <c r="AC33" s="136"/>
      <c r="AD33" s="136"/>
      <c r="AE33" s="136"/>
      <c r="AF33" s="136"/>
      <c r="AG33" s="137"/>
    </row>
    <row r="34" spans="1:33" ht="12" customHeight="1" x14ac:dyDescent="0.15">
      <c r="A34" s="181"/>
      <c r="B34" s="182"/>
      <c r="C34" s="183"/>
      <c r="D34" s="181"/>
      <c r="E34" s="182"/>
      <c r="F34" s="182"/>
      <c r="G34" s="182"/>
      <c r="H34" s="182"/>
      <c r="I34" s="183"/>
      <c r="J34" s="132">
        <v>4000</v>
      </c>
      <c r="K34" s="133"/>
      <c r="L34" s="133"/>
      <c r="M34" s="274"/>
      <c r="N34" s="275"/>
      <c r="O34" s="132">
        <f t="shared" si="1"/>
        <v>0</v>
      </c>
      <c r="P34" s="133"/>
      <c r="Q34" s="133"/>
      <c r="R34" s="132">
        <f t="shared" si="2"/>
        <v>0</v>
      </c>
      <c r="S34" s="133"/>
      <c r="T34" s="134"/>
      <c r="U34" s="135" t="s">
        <v>166</v>
      </c>
      <c r="V34" s="136"/>
      <c r="W34" s="136"/>
      <c r="X34" s="136"/>
      <c r="Y34" s="136"/>
      <c r="Z34" s="136"/>
      <c r="AA34" s="136"/>
      <c r="AB34" s="136"/>
      <c r="AC34" s="136"/>
      <c r="AD34" s="136"/>
      <c r="AE34" s="136"/>
      <c r="AF34" s="136"/>
      <c r="AG34" s="137"/>
    </row>
    <row r="35" spans="1:33" ht="12" customHeight="1" x14ac:dyDescent="0.15">
      <c r="A35" s="181"/>
      <c r="B35" s="182"/>
      <c r="C35" s="183"/>
      <c r="D35" s="184"/>
      <c r="E35" s="185"/>
      <c r="F35" s="185"/>
      <c r="G35" s="185"/>
      <c r="H35" s="185"/>
      <c r="I35" s="154"/>
      <c r="J35" s="208"/>
      <c r="K35" s="209"/>
      <c r="L35" s="210"/>
      <c r="M35" s="272"/>
      <c r="N35" s="273"/>
      <c r="O35" s="161">
        <f t="shared" si="1"/>
        <v>0</v>
      </c>
      <c r="P35" s="162"/>
      <c r="Q35" s="162"/>
      <c r="R35" s="161">
        <f t="shared" si="2"/>
        <v>0</v>
      </c>
      <c r="S35" s="162"/>
      <c r="T35" s="163"/>
      <c r="U35" s="140" t="s">
        <v>167</v>
      </c>
      <c r="V35" s="141"/>
      <c r="W35" s="141"/>
      <c r="X35" s="141"/>
      <c r="Y35" s="141"/>
      <c r="Z35" s="141"/>
      <c r="AA35" s="141"/>
      <c r="AB35" s="141"/>
      <c r="AC35" s="141"/>
      <c r="AD35" s="141"/>
      <c r="AE35" s="141"/>
      <c r="AF35" s="141"/>
      <c r="AG35" s="142"/>
    </row>
    <row r="36" spans="1:33" ht="12" customHeight="1" x14ac:dyDescent="0.15">
      <c r="A36" s="181"/>
      <c r="B36" s="182"/>
      <c r="C36" s="183"/>
      <c r="D36" s="143" t="s">
        <v>111</v>
      </c>
      <c r="E36" s="144"/>
      <c r="F36" s="144"/>
      <c r="G36" s="144"/>
      <c r="H36" s="144"/>
      <c r="I36" s="145"/>
      <c r="J36" s="158">
        <v>1500</v>
      </c>
      <c r="K36" s="159"/>
      <c r="L36" s="159"/>
      <c r="M36" s="270">
        <v>24</v>
      </c>
      <c r="N36" s="271"/>
      <c r="O36" s="158">
        <f t="shared" si="1"/>
        <v>36000</v>
      </c>
      <c r="P36" s="159"/>
      <c r="Q36" s="159"/>
      <c r="R36" s="158">
        <f t="shared" si="2"/>
        <v>3600</v>
      </c>
      <c r="S36" s="159"/>
      <c r="T36" s="160"/>
      <c r="U36" s="251" t="s">
        <v>168</v>
      </c>
      <c r="V36" s="252"/>
      <c r="W36" s="252"/>
      <c r="X36" s="252"/>
      <c r="Y36" s="252"/>
      <c r="Z36" s="252"/>
      <c r="AA36" s="252"/>
      <c r="AB36" s="252"/>
      <c r="AC36" s="252"/>
      <c r="AD36" s="252"/>
      <c r="AE36" s="252"/>
      <c r="AF36" s="252"/>
      <c r="AG36" s="253"/>
    </row>
    <row r="37" spans="1:33" ht="12" customHeight="1" x14ac:dyDescent="0.15">
      <c r="A37" s="181"/>
      <c r="B37" s="182"/>
      <c r="C37" s="183"/>
      <c r="D37" s="181"/>
      <c r="E37" s="182"/>
      <c r="F37" s="182"/>
      <c r="G37" s="182"/>
      <c r="H37" s="182"/>
      <c r="I37" s="183"/>
      <c r="J37" s="132">
        <v>2000</v>
      </c>
      <c r="K37" s="133"/>
      <c r="L37" s="133"/>
      <c r="M37" s="138"/>
      <c r="N37" s="139"/>
      <c r="O37" s="132">
        <f t="shared" si="1"/>
        <v>0</v>
      </c>
      <c r="P37" s="133"/>
      <c r="Q37" s="133"/>
      <c r="R37" s="132">
        <f t="shared" si="2"/>
        <v>0</v>
      </c>
      <c r="S37" s="133"/>
      <c r="T37" s="134"/>
      <c r="U37" s="135" t="s">
        <v>169</v>
      </c>
      <c r="V37" s="136"/>
      <c r="W37" s="136"/>
      <c r="X37" s="136"/>
      <c r="Y37" s="136"/>
      <c r="Z37" s="136"/>
      <c r="AA37" s="136"/>
      <c r="AB37" s="136"/>
      <c r="AC37" s="136"/>
      <c r="AD37" s="136"/>
      <c r="AE37" s="136"/>
      <c r="AF37" s="136"/>
      <c r="AG37" s="137"/>
    </row>
    <row r="38" spans="1:33" ht="12" customHeight="1" x14ac:dyDescent="0.15">
      <c r="A38" s="181"/>
      <c r="B38" s="182"/>
      <c r="C38" s="183"/>
      <c r="D38" s="184"/>
      <c r="E38" s="185"/>
      <c r="F38" s="185"/>
      <c r="G38" s="185"/>
      <c r="H38" s="185"/>
      <c r="I38" s="154"/>
      <c r="J38" s="161">
        <v>2500</v>
      </c>
      <c r="K38" s="162"/>
      <c r="L38" s="162"/>
      <c r="M38" s="211"/>
      <c r="N38" s="212"/>
      <c r="O38" s="161">
        <f t="shared" si="1"/>
        <v>0</v>
      </c>
      <c r="P38" s="162"/>
      <c r="Q38" s="162"/>
      <c r="R38" s="161">
        <f t="shared" si="2"/>
        <v>0</v>
      </c>
      <c r="S38" s="162"/>
      <c r="T38" s="163"/>
      <c r="U38" s="140" t="s">
        <v>170</v>
      </c>
      <c r="V38" s="141"/>
      <c r="W38" s="141"/>
      <c r="X38" s="141"/>
      <c r="Y38" s="141"/>
      <c r="Z38" s="141"/>
      <c r="AA38" s="141"/>
      <c r="AB38" s="141"/>
      <c r="AC38" s="141"/>
      <c r="AD38" s="141"/>
      <c r="AE38" s="141"/>
      <c r="AF38" s="141"/>
      <c r="AG38" s="142"/>
    </row>
    <row r="39" spans="1:33" ht="12" customHeight="1" x14ac:dyDescent="0.15">
      <c r="A39" s="181"/>
      <c r="B39" s="182"/>
      <c r="C39" s="183"/>
      <c r="D39" s="175" t="s">
        <v>112</v>
      </c>
      <c r="E39" s="175"/>
      <c r="F39" s="175"/>
      <c r="G39" s="175"/>
      <c r="H39" s="175"/>
      <c r="I39" s="175"/>
      <c r="J39" s="188"/>
      <c r="K39" s="188"/>
      <c r="L39" s="188"/>
      <c r="M39" s="188"/>
      <c r="N39" s="188"/>
      <c r="O39" s="150">
        <f>ROUND(SUM(O28:Q38)*0.2,0)</f>
        <v>112800</v>
      </c>
      <c r="P39" s="151"/>
      <c r="Q39" s="151"/>
      <c r="R39" s="152">
        <f>ROUND(O39*$T$16,0)</f>
        <v>11280</v>
      </c>
      <c r="S39" s="153"/>
      <c r="T39" s="154"/>
      <c r="U39" s="127" t="s">
        <v>114</v>
      </c>
      <c r="V39" s="119"/>
      <c r="W39" s="119"/>
      <c r="X39" s="119"/>
      <c r="Y39" s="119"/>
      <c r="Z39" s="119"/>
      <c r="AA39" s="119"/>
      <c r="AB39" s="119"/>
      <c r="AC39" s="119"/>
      <c r="AD39" s="119"/>
      <c r="AE39" s="119"/>
      <c r="AF39" s="119"/>
      <c r="AG39" s="120"/>
    </row>
    <row r="40" spans="1:33" ht="12" customHeight="1" x14ac:dyDescent="0.15">
      <c r="A40" s="184"/>
      <c r="B40" s="185"/>
      <c r="C40" s="154"/>
      <c r="D40" s="175" t="s">
        <v>113</v>
      </c>
      <c r="E40" s="175"/>
      <c r="F40" s="175"/>
      <c r="G40" s="175"/>
      <c r="H40" s="175"/>
      <c r="I40" s="175"/>
      <c r="J40" s="188"/>
      <c r="K40" s="188"/>
      <c r="L40" s="188"/>
      <c r="M40" s="188"/>
      <c r="N40" s="188"/>
      <c r="O40" s="150">
        <f>SUM(O28:Q39)</f>
        <v>676800</v>
      </c>
      <c r="P40" s="151"/>
      <c r="Q40" s="151"/>
      <c r="R40" s="152">
        <f>+SUM(R28:T39)</f>
        <v>67680</v>
      </c>
      <c r="S40" s="153"/>
      <c r="T40" s="154"/>
      <c r="U40" s="127" t="s">
        <v>115</v>
      </c>
      <c r="V40" s="128"/>
      <c r="W40" s="128"/>
      <c r="X40" s="128"/>
      <c r="Y40" s="128"/>
      <c r="Z40" s="128"/>
      <c r="AA40" s="128"/>
      <c r="AB40" s="128"/>
      <c r="AC40" s="128"/>
      <c r="AD40" s="128"/>
      <c r="AE40" s="128"/>
      <c r="AF40" s="128"/>
      <c r="AG40" s="113"/>
    </row>
    <row r="41" spans="1:33" ht="12" customHeight="1" x14ac:dyDescent="0.15">
      <c r="A41" s="167" t="s">
        <v>5</v>
      </c>
      <c r="B41" s="168"/>
      <c r="C41" s="168"/>
      <c r="D41" s="168"/>
      <c r="E41" s="168"/>
      <c r="F41" s="168"/>
      <c r="G41" s="168"/>
      <c r="H41" s="168"/>
      <c r="I41" s="169"/>
      <c r="J41" s="188"/>
      <c r="K41" s="188"/>
      <c r="L41" s="188"/>
      <c r="M41" s="188"/>
      <c r="N41" s="188"/>
      <c r="O41" s="150">
        <f>ROUND(O40*0.3,0)</f>
        <v>203040</v>
      </c>
      <c r="P41" s="151"/>
      <c r="Q41" s="151"/>
      <c r="R41" s="152">
        <f>ROUND(O41*$T$16,0)</f>
        <v>20304</v>
      </c>
      <c r="S41" s="153"/>
      <c r="T41" s="154"/>
      <c r="U41" s="111" t="s">
        <v>116</v>
      </c>
      <c r="V41" s="128"/>
      <c r="W41" s="128"/>
      <c r="X41" s="128"/>
      <c r="Y41" s="128"/>
      <c r="Z41" s="128"/>
      <c r="AA41" s="128"/>
      <c r="AB41" s="128"/>
      <c r="AC41" s="128"/>
      <c r="AD41" s="128"/>
      <c r="AE41" s="128"/>
      <c r="AF41" s="128"/>
      <c r="AG41" s="113"/>
    </row>
    <row r="42" spans="1:33" ht="12" customHeight="1" x14ac:dyDescent="0.15">
      <c r="A42" s="187" t="s">
        <v>72</v>
      </c>
      <c r="B42" s="168"/>
      <c r="C42" s="168"/>
      <c r="D42" s="168"/>
      <c r="E42" s="168"/>
      <c r="F42" s="168"/>
      <c r="G42" s="168"/>
      <c r="H42" s="168"/>
      <c r="I42" s="168"/>
      <c r="J42" s="188"/>
      <c r="K42" s="188"/>
      <c r="L42" s="188"/>
      <c r="M42" s="188"/>
      <c r="N42" s="188"/>
      <c r="O42" s="151">
        <f>+O40+O41</f>
        <v>879840</v>
      </c>
      <c r="P42" s="151"/>
      <c r="Q42" s="151"/>
      <c r="R42" s="150">
        <f>+R40+R41</f>
        <v>87984</v>
      </c>
      <c r="S42" s="151"/>
      <c r="T42" s="151"/>
      <c r="U42" s="127"/>
      <c r="V42" s="128"/>
      <c r="W42" s="128"/>
      <c r="X42" s="128"/>
      <c r="Y42" s="128"/>
      <c r="Z42" s="128"/>
      <c r="AA42" s="128"/>
      <c r="AB42" s="128"/>
      <c r="AC42" s="128"/>
      <c r="AD42" s="128"/>
      <c r="AE42" s="128"/>
      <c r="AF42" s="128"/>
      <c r="AG42" s="113"/>
    </row>
    <row r="43" spans="1:33" s="52" customFormat="1" ht="12" customHeight="1" x14ac:dyDescent="0.15">
      <c r="A43" s="9"/>
      <c r="B43" s="125"/>
      <c r="C43" s="9"/>
      <c r="D43" s="9"/>
      <c r="E43" s="9"/>
      <c r="O43" s="10"/>
      <c r="P43" s="10"/>
      <c r="Q43" s="10"/>
      <c r="R43" s="10"/>
      <c r="S43" s="10"/>
      <c r="T43" s="8"/>
      <c r="U43" s="10"/>
      <c r="V43" s="10"/>
      <c r="W43" s="10"/>
      <c r="X43" s="10"/>
      <c r="Y43" s="10"/>
      <c r="Z43" s="8"/>
      <c r="AA43" s="10"/>
      <c r="AB43" s="10"/>
      <c r="AC43" s="10"/>
      <c r="AD43" s="10"/>
      <c r="AE43" s="10"/>
      <c r="AF43" s="10"/>
    </row>
    <row r="44" spans="1:33" ht="12" customHeight="1" x14ac:dyDescent="0.15">
      <c r="A44" s="52" t="s">
        <v>28</v>
      </c>
    </row>
    <row r="45" spans="1:33" ht="12" customHeight="1" x14ac:dyDescent="0.15">
      <c r="A45" s="164" t="s">
        <v>0</v>
      </c>
      <c r="B45" s="165"/>
      <c r="C45" s="166"/>
      <c r="D45" s="164" t="s">
        <v>1</v>
      </c>
      <c r="E45" s="165"/>
      <c r="F45" s="165"/>
      <c r="G45" s="165"/>
      <c r="H45" s="165"/>
      <c r="I45" s="166"/>
      <c r="J45" s="222" t="s">
        <v>23</v>
      </c>
      <c r="K45" s="223"/>
      <c r="L45" s="224"/>
      <c r="M45" s="222" t="s">
        <v>29</v>
      </c>
      <c r="N45" s="224"/>
      <c r="O45" s="164" t="s">
        <v>2</v>
      </c>
      <c r="P45" s="165"/>
      <c r="Q45" s="166"/>
      <c r="R45" s="121" t="s">
        <v>6</v>
      </c>
      <c r="S45" s="122"/>
      <c r="T45" s="109">
        <v>0.1</v>
      </c>
      <c r="U45" s="164" t="s">
        <v>3</v>
      </c>
      <c r="V45" s="165"/>
      <c r="W45" s="165"/>
      <c r="X45" s="165"/>
      <c r="Y45" s="165"/>
      <c r="Z45" s="165"/>
      <c r="AA45" s="165"/>
      <c r="AB45" s="165"/>
      <c r="AC45" s="165"/>
      <c r="AD45" s="165"/>
      <c r="AE45" s="165"/>
      <c r="AF45" s="165"/>
      <c r="AG45" s="166"/>
    </row>
    <row r="46" spans="1:33" ht="12" customHeight="1" x14ac:dyDescent="0.15">
      <c r="A46" s="143" t="s">
        <v>16</v>
      </c>
      <c r="B46" s="144"/>
      <c r="C46" s="145"/>
      <c r="D46" s="175" t="s">
        <v>117</v>
      </c>
      <c r="E46" s="175"/>
      <c r="F46" s="175"/>
      <c r="G46" s="175"/>
      <c r="H46" s="175"/>
      <c r="I46" s="175"/>
      <c r="J46" s="150">
        <v>50000</v>
      </c>
      <c r="K46" s="151"/>
      <c r="L46" s="151"/>
      <c r="M46" s="268">
        <v>1</v>
      </c>
      <c r="N46" s="269"/>
      <c r="O46" s="150">
        <f>J46*M46</f>
        <v>50000</v>
      </c>
      <c r="P46" s="151"/>
      <c r="Q46" s="151"/>
      <c r="R46" s="152">
        <f>ROUND(O46*$T$16,0)</f>
        <v>5000</v>
      </c>
      <c r="S46" s="153"/>
      <c r="T46" s="154"/>
      <c r="U46" s="155" t="s">
        <v>171</v>
      </c>
      <c r="V46" s="156"/>
      <c r="W46" s="156"/>
      <c r="X46" s="156"/>
      <c r="Y46" s="156"/>
      <c r="Z46" s="156"/>
      <c r="AA46" s="156"/>
      <c r="AB46" s="156"/>
      <c r="AC46" s="156"/>
      <c r="AD46" s="156"/>
      <c r="AE46" s="156"/>
      <c r="AF46" s="156"/>
      <c r="AG46" s="157"/>
    </row>
    <row r="47" spans="1:33" ht="12" customHeight="1" x14ac:dyDescent="0.15">
      <c r="A47" s="181"/>
      <c r="B47" s="182"/>
      <c r="C47" s="183"/>
      <c r="D47" s="175" t="s">
        <v>112</v>
      </c>
      <c r="E47" s="175"/>
      <c r="F47" s="175"/>
      <c r="G47" s="175"/>
      <c r="H47" s="175"/>
      <c r="I47" s="175"/>
      <c r="J47" s="170"/>
      <c r="K47" s="171"/>
      <c r="L47" s="172"/>
      <c r="M47" s="173"/>
      <c r="N47" s="174"/>
      <c r="O47" s="150">
        <f>ROUND(SUM(O46)*0.2,0)</f>
        <v>10000</v>
      </c>
      <c r="P47" s="151"/>
      <c r="Q47" s="151"/>
      <c r="R47" s="152">
        <f>ROUND(O47*$T$16,0)</f>
        <v>1000</v>
      </c>
      <c r="S47" s="153"/>
      <c r="T47" s="154"/>
      <c r="U47" s="127" t="s">
        <v>118</v>
      </c>
      <c r="V47" s="119"/>
      <c r="W47" s="119"/>
      <c r="X47" s="119"/>
      <c r="Y47" s="119"/>
      <c r="Z47" s="119"/>
      <c r="AA47" s="119"/>
      <c r="AB47" s="119"/>
      <c r="AC47" s="119"/>
      <c r="AD47" s="119"/>
      <c r="AE47" s="119"/>
      <c r="AF47" s="119"/>
      <c r="AG47" s="120"/>
    </row>
    <row r="48" spans="1:33" ht="12" customHeight="1" x14ac:dyDescent="0.15">
      <c r="A48" s="184"/>
      <c r="B48" s="185"/>
      <c r="C48" s="154"/>
      <c r="D48" s="175" t="s">
        <v>113</v>
      </c>
      <c r="E48" s="175"/>
      <c r="F48" s="175"/>
      <c r="G48" s="175"/>
      <c r="H48" s="175"/>
      <c r="I48" s="175"/>
      <c r="J48" s="170"/>
      <c r="K48" s="171"/>
      <c r="L48" s="172"/>
      <c r="M48" s="173"/>
      <c r="N48" s="174"/>
      <c r="O48" s="150">
        <f>SUM(O46:Q47)</f>
        <v>60000</v>
      </c>
      <c r="P48" s="151"/>
      <c r="Q48" s="151"/>
      <c r="R48" s="152">
        <f>+SUM(R46:T47)</f>
        <v>6000</v>
      </c>
      <c r="S48" s="153"/>
      <c r="T48" s="154"/>
      <c r="U48" s="127" t="s">
        <v>119</v>
      </c>
      <c r="V48" s="128"/>
      <c r="W48" s="128"/>
      <c r="X48" s="128"/>
      <c r="Y48" s="128"/>
      <c r="Z48" s="128"/>
      <c r="AA48" s="128"/>
      <c r="AB48" s="128"/>
      <c r="AC48" s="128"/>
      <c r="AD48" s="128"/>
      <c r="AE48" s="128"/>
      <c r="AF48" s="128"/>
      <c r="AG48" s="113"/>
    </row>
    <row r="49" spans="1:33" ht="12" customHeight="1" x14ac:dyDescent="0.15">
      <c r="A49" s="167" t="s">
        <v>5</v>
      </c>
      <c r="B49" s="168"/>
      <c r="C49" s="168"/>
      <c r="D49" s="168"/>
      <c r="E49" s="168"/>
      <c r="F49" s="168"/>
      <c r="G49" s="168"/>
      <c r="H49" s="168"/>
      <c r="I49" s="169"/>
      <c r="J49" s="170"/>
      <c r="K49" s="171"/>
      <c r="L49" s="172"/>
      <c r="M49" s="173"/>
      <c r="N49" s="174"/>
      <c r="O49" s="150">
        <f>ROUND(O48*0.3,0)</f>
        <v>18000</v>
      </c>
      <c r="P49" s="151"/>
      <c r="Q49" s="151"/>
      <c r="R49" s="152">
        <f>ROUND(O49*$T$16,0)</f>
        <v>1800</v>
      </c>
      <c r="S49" s="153"/>
      <c r="T49" s="154"/>
      <c r="U49" s="111" t="s">
        <v>116</v>
      </c>
      <c r="V49" s="128"/>
      <c r="W49" s="128"/>
      <c r="X49" s="128"/>
      <c r="Y49" s="128"/>
      <c r="Z49" s="128"/>
      <c r="AA49" s="128"/>
      <c r="AB49" s="128"/>
      <c r="AC49" s="128"/>
      <c r="AD49" s="128"/>
      <c r="AE49" s="128"/>
      <c r="AF49" s="128"/>
      <c r="AG49" s="113"/>
    </row>
    <row r="50" spans="1:33" ht="12" customHeight="1" x14ac:dyDescent="0.15">
      <c r="A50" s="187" t="s">
        <v>73</v>
      </c>
      <c r="B50" s="168"/>
      <c r="C50" s="168"/>
      <c r="D50" s="168"/>
      <c r="E50" s="168"/>
      <c r="F50" s="168"/>
      <c r="G50" s="168"/>
      <c r="H50" s="168"/>
      <c r="I50" s="168"/>
      <c r="J50" s="170"/>
      <c r="K50" s="171"/>
      <c r="L50" s="172"/>
      <c r="M50" s="173"/>
      <c r="N50" s="174"/>
      <c r="O50" s="150">
        <f>+O48+O49</f>
        <v>78000</v>
      </c>
      <c r="P50" s="151"/>
      <c r="Q50" s="151"/>
      <c r="R50" s="150">
        <f>+R48+R49</f>
        <v>7800</v>
      </c>
      <c r="S50" s="151"/>
      <c r="T50" s="151"/>
      <c r="U50" s="127"/>
      <c r="V50" s="128"/>
      <c r="W50" s="128"/>
      <c r="X50" s="128"/>
      <c r="Y50" s="128"/>
      <c r="Z50" s="128"/>
      <c r="AA50" s="128"/>
      <c r="AB50" s="128"/>
      <c r="AC50" s="128"/>
      <c r="AD50" s="128"/>
      <c r="AE50" s="128"/>
      <c r="AF50" s="128"/>
      <c r="AG50" s="113"/>
    </row>
    <row r="51" spans="1:33" s="52" customFormat="1" ht="12" customHeight="1" x14ac:dyDescent="0.15">
      <c r="A51" s="9"/>
      <c r="B51" s="125"/>
      <c r="C51" s="9"/>
      <c r="D51" s="9"/>
      <c r="E51" s="9"/>
      <c r="O51" s="10"/>
      <c r="P51" s="10"/>
      <c r="Q51" s="10"/>
      <c r="R51" s="10"/>
      <c r="S51" s="10"/>
      <c r="T51" s="8"/>
      <c r="U51" s="10"/>
      <c r="V51" s="10"/>
      <c r="W51" s="10"/>
      <c r="X51" s="10"/>
      <c r="Y51" s="10"/>
      <c r="Z51" s="8"/>
      <c r="AA51" s="10"/>
      <c r="AB51" s="10"/>
      <c r="AC51" s="10"/>
      <c r="AD51" s="10"/>
      <c r="AE51" s="10"/>
      <c r="AF51" s="10"/>
    </row>
    <row r="52" spans="1:33" ht="12" customHeight="1" x14ac:dyDescent="0.15">
      <c r="A52" s="52" t="s">
        <v>26</v>
      </c>
    </row>
    <row r="53" spans="1:33" ht="12" customHeight="1" x14ac:dyDescent="0.15">
      <c r="A53" s="164" t="s">
        <v>0</v>
      </c>
      <c r="B53" s="165"/>
      <c r="C53" s="166"/>
      <c r="D53" s="164" t="s">
        <v>1</v>
      </c>
      <c r="E53" s="165"/>
      <c r="F53" s="165"/>
      <c r="G53" s="165"/>
      <c r="H53" s="165"/>
      <c r="I53" s="166"/>
      <c r="J53" s="222" t="s">
        <v>23</v>
      </c>
      <c r="K53" s="223"/>
      <c r="L53" s="224"/>
      <c r="M53" s="222" t="s">
        <v>24</v>
      </c>
      <c r="N53" s="224"/>
      <c r="O53" s="164" t="s">
        <v>2</v>
      </c>
      <c r="P53" s="165"/>
      <c r="Q53" s="166"/>
      <c r="R53" s="121" t="s">
        <v>6</v>
      </c>
      <c r="S53" s="122"/>
      <c r="T53" s="109">
        <f>T16</f>
        <v>0.1</v>
      </c>
      <c r="U53" s="164" t="s">
        <v>3</v>
      </c>
      <c r="V53" s="165"/>
      <c r="W53" s="165"/>
      <c r="X53" s="165"/>
      <c r="Y53" s="165"/>
      <c r="Z53" s="165"/>
      <c r="AA53" s="165"/>
      <c r="AB53" s="165"/>
      <c r="AC53" s="165"/>
      <c r="AD53" s="165"/>
      <c r="AE53" s="165"/>
      <c r="AF53" s="165"/>
      <c r="AG53" s="166"/>
    </row>
    <row r="54" spans="1:33" ht="12" customHeight="1" x14ac:dyDescent="0.15">
      <c r="A54" s="143" t="s">
        <v>16</v>
      </c>
      <c r="B54" s="144"/>
      <c r="C54" s="145"/>
      <c r="D54" s="167" t="s">
        <v>117</v>
      </c>
      <c r="E54" s="168"/>
      <c r="F54" s="168"/>
      <c r="G54" s="168"/>
      <c r="H54" s="168"/>
      <c r="I54" s="169"/>
      <c r="J54" s="150">
        <v>50000</v>
      </c>
      <c r="K54" s="151"/>
      <c r="L54" s="151"/>
      <c r="M54" s="268">
        <v>1</v>
      </c>
      <c r="N54" s="269"/>
      <c r="O54" s="150">
        <f>J54*M54</f>
        <v>50000</v>
      </c>
      <c r="P54" s="151"/>
      <c r="Q54" s="151"/>
      <c r="R54" s="152">
        <f t="shared" ref="R54:R59" si="3">ROUND(O54*$T$16,0)</f>
        <v>5000</v>
      </c>
      <c r="S54" s="153"/>
      <c r="T54" s="154"/>
      <c r="U54" s="155" t="s">
        <v>190</v>
      </c>
      <c r="V54" s="156"/>
      <c r="W54" s="156"/>
      <c r="X54" s="156"/>
      <c r="Y54" s="156"/>
      <c r="Z54" s="156"/>
      <c r="AA54" s="156"/>
      <c r="AB54" s="156"/>
      <c r="AC54" s="156"/>
      <c r="AD54" s="156"/>
      <c r="AE54" s="156"/>
      <c r="AF54" s="156"/>
      <c r="AG54" s="157"/>
    </row>
    <row r="55" spans="1:33" ht="12" customHeight="1" x14ac:dyDescent="0.15">
      <c r="A55" s="181"/>
      <c r="B55" s="182"/>
      <c r="C55" s="183"/>
      <c r="D55" s="143" t="s">
        <v>120</v>
      </c>
      <c r="E55" s="144"/>
      <c r="F55" s="144"/>
      <c r="G55" s="144"/>
      <c r="H55" s="144"/>
      <c r="I55" s="145"/>
      <c r="J55" s="150">
        <v>30000</v>
      </c>
      <c r="K55" s="151"/>
      <c r="L55" s="151"/>
      <c r="M55" s="268"/>
      <c r="N55" s="269"/>
      <c r="O55" s="150">
        <f t="shared" ref="O55:O58" si="4">J55*M55</f>
        <v>0</v>
      </c>
      <c r="P55" s="151"/>
      <c r="Q55" s="151"/>
      <c r="R55" s="152">
        <f t="shared" si="3"/>
        <v>0</v>
      </c>
      <c r="S55" s="153"/>
      <c r="T55" s="154"/>
      <c r="U55" s="155" t="s">
        <v>172</v>
      </c>
      <c r="V55" s="156"/>
      <c r="W55" s="156"/>
      <c r="X55" s="156"/>
      <c r="Y55" s="156"/>
      <c r="Z55" s="156"/>
      <c r="AA55" s="156"/>
      <c r="AB55" s="156"/>
      <c r="AC55" s="156"/>
      <c r="AD55" s="156"/>
      <c r="AE55" s="156"/>
      <c r="AF55" s="156"/>
      <c r="AG55" s="157"/>
    </row>
    <row r="56" spans="1:33" ht="12" customHeight="1" x14ac:dyDescent="0.15">
      <c r="A56" s="181"/>
      <c r="B56" s="182"/>
      <c r="C56" s="183"/>
      <c r="D56" s="143" t="s">
        <v>121</v>
      </c>
      <c r="E56" s="144"/>
      <c r="F56" s="144"/>
      <c r="G56" s="144"/>
      <c r="H56" s="144"/>
      <c r="I56" s="145"/>
      <c r="J56" s="158">
        <v>10000</v>
      </c>
      <c r="K56" s="159"/>
      <c r="L56" s="159"/>
      <c r="M56" s="270">
        <v>5</v>
      </c>
      <c r="N56" s="271"/>
      <c r="O56" s="158">
        <f t="shared" si="4"/>
        <v>50000</v>
      </c>
      <c r="P56" s="159"/>
      <c r="Q56" s="159"/>
      <c r="R56" s="158">
        <f t="shared" si="3"/>
        <v>5000</v>
      </c>
      <c r="S56" s="159"/>
      <c r="T56" s="160"/>
      <c r="U56" s="251" t="s">
        <v>173</v>
      </c>
      <c r="V56" s="252"/>
      <c r="W56" s="252"/>
      <c r="X56" s="252"/>
      <c r="Y56" s="252"/>
      <c r="Z56" s="252"/>
      <c r="AA56" s="252"/>
      <c r="AB56" s="252"/>
      <c r="AC56" s="252"/>
      <c r="AD56" s="252"/>
      <c r="AE56" s="252"/>
      <c r="AF56" s="252"/>
      <c r="AG56" s="253"/>
    </row>
    <row r="57" spans="1:33" ht="12" customHeight="1" x14ac:dyDescent="0.15">
      <c r="A57" s="181"/>
      <c r="B57" s="182"/>
      <c r="C57" s="183"/>
      <c r="D57" s="184"/>
      <c r="E57" s="185"/>
      <c r="F57" s="185"/>
      <c r="G57" s="185"/>
      <c r="H57" s="185"/>
      <c r="I57" s="154"/>
      <c r="J57" s="161">
        <v>100000</v>
      </c>
      <c r="K57" s="162"/>
      <c r="L57" s="162"/>
      <c r="M57" s="272">
        <v>1</v>
      </c>
      <c r="N57" s="273"/>
      <c r="O57" s="161">
        <f t="shared" si="4"/>
        <v>100000</v>
      </c>
      <c r="P57" s="162"/>
      <c r="Q57" s="162"/>
      <c r="R57" s="161">
        <f t="shared" si="3"/>
        <v>10000</v>
      </c>
      <c r="S57" s="162"/>
      <c r="T57" s="163"/>
      <c r="U57" s="140" t="s">
        <v>174</v>
      </c>
      <c r="V57" s="141"/>
      <c r="W57" s="141"/>
      <c r="X57" s="141"/>
      <c r="Y57" s="141"/>
      <c r="Z57" s="141"/>
      <c r="AA57" s="141"/>
      <c r="AB57" s="141"/>
      <c r="AC57" s="141"/>
      <c r="AD57" s="141"/>
      <c r="AE57" s="141"/>
      <c r="AF57" s="141"/>
      <c r="AG57" s="142"/>
    </row>
    <row r="58" spans="1:33" ht="12" customHeight="1" x14ac:dyDescent="0.15">
      <c r="A58" s="181"/>
      <c r="B58" s="182"/>
      <c r="C58" s="183"/>
      <c r="D58" s="143" t="s">
        <v>122</v>
      </c>
      <c r="E58" s="144"/>
      <c r="F58" s="144"/>
      <c r="G58" s="144"/>
      <c r="H58" s="144"/>
      <c r="I58" s="145"/>
      <c r="J58" s="150">
        <v>1000</v>
      </c>
      <c r="K58" s="151"/>
      <c r="L58" s="151"/>
      <c r="M58" s="268"/>
      <c r="N58" s="269"/>
      <c r="O58" s="150">
        <f t="shared" si="4"/>
        <v>0</v>
      </c>
      <c r="P58" s="151"/>
      <c r="Q58" s="151"/>
      <c r="R58" s="152">
        <f t="shared" si="3"/>
        <v>0</v>
      </c>
      <c r="S58" s="153"/>
      <c r="T58" s="154"/>
      <c r="U58" s="155" t="s">
        <v>191</v>
      </c>
      <c r="V58" s="156"/>
      <c r="W58" s="156"/>
      <c r="X58" s="156"/>
      <c r="Y58" s="156"/>
      <c r="Z58" s="156"/>
      <c r="AA58" s="156"/>
      <c r="AB58" s="156"/>
      <c r="AC58" s="156"/>
      <c r="AD58" s="156"/>
      <c r="AE58" s="156"/>
      <c r="AF58" s="156"/>
      <c r="AG58" s="157"/>
    </row>
    <row r="59" spans="1:33" ht="12" customHeight="1" x14ac:dyDescent="0.15">
      <c r="A59" s="181"/>
      <c r="B59" s="182"/>
      <c r="C59" s="183"/>
      <c r="D59" s="143" t="s">
        <v>156</v>
      </c>
      <c r="E59" s="144"/>
      <c r="F59" s="144"/>
      <c r="G59" s="144"/>
      <c r="H59" s="144"/>
      <c r="I59" s="145"/>
      <c r="J59" s="146"/>
      <c r="K59" s="147"/>
      <c r="L59" s="147"/>
      <c r="M59" s="268"/>
      <c r="N59" s="269"/>
      <c r="O59" s="150">
        <f>J59*M59</f>
        <v>0</v>
      </c>
      <c r="P59" s="151"/>
      <c r="Q59" s="151"/>
      <c r="R59" s="152">
        <f t="shared" si="3"/>
        <v>0</v>
      </c>
      <c r="S59" s="153"/>
      <c r="T59" s="154"/>
      <c r="U59" s="155" t="s">
        <v>33</v>
      </c>
      <c r="V59" s="156"/>
      <c r="W59" s="156"/>
      <c r="X59" s="156"/>
      <c r="Y59" s="156"/>
      <c r="Z59" s="156"/>
      <c r="AA59" s="156"/>
      <c r="AB59" s="156"/>
      <c r="AC59" s="156"/>
      <c r="AD59" s="156"/>
      <c r="AE59" s="156"/>
      <c r="AF59" s="156"/>
      <c r="AG59" s="157"/>
    </row>
    <row r="60" spans="1:33" ht="12" customHeight="1" x14ac:dyDescent="0.15">
      <c r="A60" s="181"/>
      <c r="B60" s="182"/>
      <c r="C60" s="183"/>
      <c r="D60" s="175" t="s">
        <v>112</v>
      </c>
      <c r="E60" s="175"/>
      <c r="F60" s="175"/>
      <c r="G60" s="175"/>
      <c r="H60" s="175"/>
      <c r="I60" s="175"/>
      <c r="J60" s="188"/>
      <c r="K60" s="188"/>
      <c r="L60" s="188"/>
      <c r="M60" s="188"/>
      <c r="N60" s="188"/>
      <c r="O60" s="150">
        <f>ROUND(SUM(O54:Q59)*0.2,0)</f>
        <v>40000</v>
      </c>
      <c r="P60" s="151"/>
      <c r="Q60" s="151"/>
      <c r="R60" s="152">
        <f>ROUND(O60*$T$16,0)</f>
        <v>4000</v>
      </c>
      <c r="S60" s="153"/>
      <c r="T60" s="154"/>
      <c r="U60" s="127" t="s">
        <v>124</v>
      </c>
      <c r="V60" s="119"/>
      <c r="W60" s="119"/>
      <c r="X60" s="119"/>
      <c r="Y60" s="119"/>
      <c r="Z60" s="119"/>
      <c r="AA60" s="119"/>
      <c r="AB60" s="119"/>
      <c r="AC60" s="119"/>
      <c r="AD60" s="119"/>
      <c r="AE60" s="119"/>
      <c r="AF60" s="119"/>
      <c r="AG60" s="120"/>
    </row>
    <row r="61" spans="1:33" ht="12" customHeight="1" x14ac:dyDescent="0.15">
      <c r="A61" s="184"/>
      <c r="B61" s="185"/>
      <c r="C61" s="154"/>
      <c r="D61" s="175" t="s">
        <v>113</v>
      </c>
      <c r="E61" s="175"/>
      <c r="F61" s="175"/>
      <c r="G61" s="175"/>
      <c r="H61" s="175"/>
      <c r="I61" s="175"/>
      <c r="J61" s="188"/>
      <c r="K61" s="188"/>
      <c r="L61" s="188"/>
      <c r="M61" s="188"/>
      <c r="N61" s="188"/>
      <c r="O61" s="150">
        <f>SUM(O54:Q60)</f>
        <v>240000</v>
      </c>
      <c r="P61" s="151"/>
      <c r="Q61" s="151"/>
      <c r="R61" s="152">
        <f>+SUM(R54:T60)</f>
        <v>24000</v>
      </c>
      <c r="S61" s="153"/>
      <c r="T61" s="154"/>
      <c r="U61" s="127" t="s">
        <v>123</v>
      </c>
      <c r="V61" s="128"/>
      <c r="W61" s="128"/>
      <c r="X61" s="128"/>
      <c r="Y61" s="128"/>
      <c r="Z61" s="128"/>
      <c r="AA61" s="128"/>
      <c r="AB61" s="128"/>
      <c r="AC61" s="128"/>
      <c r="AD61" s="128"/>
      <c r="AE61" s="128"/>
      <c r="AF61" s="128"/>
      <c r="AG61" s="113"/>
    </row>
    <row r="62" spans="1:33" ht="12" customHeight="1" x14ac:dyDescent="0.15">
      <c r="A62" s="167" t="s">
        <v>5</v>
      </c>
      <c r="B62" s="168"/>
      <c r="C62" s="168"/>
      <c r="D62" s="168"/>
      <c r="E62" s="168"/>
      <c r="F62" s="168"/>
      <c r="G62" s="168"/>
      <c r="H62" s="168"/>
      <c r="I62" s="169"/>
      <c r="J62" s="188"/>
      <c r="K62" s="188"/>
      <c r="L62" s="188"/>
      <c r="M62" s="188"/>
      <c r="N62" s="188"/>
      <c r="O62" s="150">
        <f>ROUND(O61*0.3,0)</f>
        <v>72000</v>
      </c>
      <c r="P62" s="151"/>
      <c r="Q62" s="151"/>
      <c r="R62" s="152">
        <f>ROUND(O62*$T$16,0)</f>
        <v>7200</v>
      </c>
      <c r="S62" s="153"/>
      <c r="T62" s="154"/>
      <c r="U62" s="111" t="s">
        <v>116</v>
      </c>
      <c r="V62" s="128"/>
      <c r="W62" s="128"/>
      <c r="X62" s="128"/>
      <c r="Y62" s="128"/>
      <c r="Z62" s="128"/>
      <c r="AA62" s="128"/>
      <c r="AB62" s="128"/>
      <c r="AC62" s="128"/>
      <c r="AD62" s="128"/>
      <c r="AE62" s="128"/>
      <c r="AF62" s="128"/>
      <c r="AG62" s="113"/>
    </row>
    <row r="63" spans="1:33" ht="12" customHeight="1" x14ac:dyDescent="0.15">
      <c r="A63" s="187" t="s">
        <v>74</v>
      </c>
      <c r="B63" s="168"/>
      <c r="C63" s="168"/>
      <c r="D63" s="168"/>
      <c r="E63" s="168"/>
      <c r="F63" s="168"/>
      <c r="G63" s="168"/>
      <c r="H63" s="168"/>
      <c r="I63" s="168"/>
      <c r="J63" s="188"/>
      <c r="K63" s="188"/>
      <c r="L63" s="188"/>
      <c r="M63" s="188"/>
      <c r="N63" s="188"/>
      <c r="O63" s="151">
        <f>+O61+O62</f>
        <v>312000</v>
      </c>
      <c r="P63" s="151"/>
      <c r="Q63" s="151"/>
      <c r="R63" s="150">
        <f>+R61+R62</f>
        <v>31200</v>
      </c>
      <c r="S63" s="151"/>
      <c r="T63" s="151"/>
      <c r="U63" s="127"/>
      <c r="V63" s="128"/>
      <c r="W63" s="128"/>
      <c r="X63" s="128"/>
      <c r="Y63" s="128"/>
      <c r="Z63" s="128"/>
      <c r="AA63" s="128"/>
      <c r="AB63" s="128"/>
      <c r="AC63" s="128"/>
      <c r="AD63" s="128"/>
      <c r="AE63" s="128"/>
      <c r="AF63" s="128"/>
      <c r="AG63" s="113"/>
    </row>
    <row r="64" spans="1:33" s="52" customFormat="1" ht="12" customHeight="1" x14ac:dyDescent="0.15">
      <c r="A64" s="9"/>
      <c r="B64" s="125"/>
      <c r="C64" s="9"/>
      <c r="D64" s="9"/>
      <c r="E64" s="9"/>
      <c r="O64" s="10"/>
      <c r="P64" s="10"/>
      <c r="Q64" s="10"/>
      <c r="R64" s="10"/>
      <c r="S64" s="10"/>
      <c r="T64" s="8"/>
      <c r="U64" s="10"/>
      <c r="V64" s="10"/>
      <c r="W64" s="10"/>
      <c r="X64" s="10"/>
      <c r="Y64" s="10"/>
      <c r="Z64" s="8"/>
      <c r="AA64" s="10"/>
      <c r="AB64" s="10"/>
      <c r="AC64" s="10"/>
      <c r="AD64" s="10"/>
      <c r="AE64" s="10"/>
      <c r="AF64" s="10"/>
    </row>
    <row r="65" spans="1:33" s="52" customFormat="1" ht="12" customHeight="1" x14ac:dyDescent="0.15">
      <c r="A65" s="9"/>
      <c r="B65" s="125"/>
      <c r="C65" s="9"/>
      <c r="D65" s="9"/>
      <c r="E65" s="9"/>
      <c r="O65" s="10"/>
      <c r="P65" s="10"/>
      <c r="Q65" s="10"/>
      <c r="R65" s="10"/>
      <c r="S65" s="10"/>
      <c r="T65" s="8"/>
      <c r="U65" s="10"/>
      <c r="V65" s="10"/>
      <c r="W65" s="10"/>
      <c r="X65" s="10"/>
      <c r="Y65" s="10"/>
      <c r="Z65" s="8"/>
      <c r="AA65" s="10"/>
      <c r="AB65" s="10"/>
      <c r="AC65" s="10"/>
      <c r="AD65" s="10"/>
      <c r="AE65" s="10"/>
      <c r="AF65" s="10"/>
    </row>
    <row r="66" spans="1:33" ht="12" customHeight="1" x14ac:dyDescent="0.15">
      <c r="A66" s="52" t="s">
        <v>35</v>
      </c>
    </row>
    <row r="67" spans="1:33" ht="12" customHeight="1" x14ac:dyDescent="0.15">
      <c r="A67" s="52"/>
    </row>
    <row r="68" spans="1:33" ht="12" customHeight="1" x14ac:dyDescent="0.15">
      <c r="A68" s="52" t="s">
        <v>36</v>
      </c>
    </row>
    <row r="69" spans="1:33" ht="12" customHeight="1" x14ac:dyDescent="0.15">
      <c r="A69" s="180" t="s">
        <v>0</v>
      </c>
      <c r="B69" s="180"/>
      <c r="C69" s="180"/>
      <c r="D69" s="180" t="s">
        <v>1</v>
      </c>
      <c r="E69" s="180"/>
      <c r="F69" s="180"/>
      <c r="G69" s="180"/>
      <c r="H69" s="180"/>
      <c r="I69" s="180"/>
      <c r="J69" s="222" t="s">
        <v>23</v>
      </c>
      <c r="K69" s="223"/>
      <c r="L69" s="224"/>
      <c r="M69" s="222" t="s">
        <v>40</v>
      </c>
      <c r="N69" s="224"/>
      <c r="O69" s="164" t="s">
        <v>2</v>
      </c>
      <c r="P69" s="165"/>
      <c r="Q69" s="166"/>
      <c r="R69" s="121" t="s">
        <v>6</v>
      </c>
      <c r="S69" s="122"/>
      <c r="T69" s="109">
        <f>T16</f>
        <v>0.1</v>
      </c>
      <c r="U69" s="165" t="s">
        <v>3</v>
      </c>
      <c r="V69" s="165"/>
      <c r="W69" s="165"/>
      <c r="X69" s="165"/>
      <c r="Y69" s="165"/>
      <c r="Z69" s="165"/>
      <c r="AA69" s="165"/>
      <c r="AB69" s="165"/>
      <c r="AC69" s="165"/>
      <c r="AD69" s="165"/>
      <c r="AE69" s="165"/>
      <c r="AF69" s="165"/>
      <c r="AG69" s="166"/>
    </row>
    <row r="70" spans="1:33" ht="12" customHeight="1" x14ac:dyDescent="0.15">
      <c r="A70" s="175" t="s">
        <v>4</v>
      </c>
      <c r="B70" s="175"/>
      <c r="C70" s="175"/>
      <c r="D70" s="143" t="s">
        <v>125</v>
      </c>
      <c r="E70" s="144"/>
      <c r="F70" s="144"/>
      <c r="G70" s="144"/>
      <c r="H70" s="144"/>
      <c r="I70" s="145"/>
      <c r="J70" s="158">
        <v>150000</v>
      </c>
      <c r="K70" s="159"/>
      <c r="L70" s="159"/>
      <c r="M70" s="270">
        <v>2</v>
      </c>
      <c r="N70" s="271"/>
      <c r="O70" s="158">
        <f>J70*M70</f>
        <v>300000</v>
      </c>
      <c r="P70" s="159"/>
      <c r="Q70" s="159"/>
      <c r="R70" s="158">
        <f t="shared" ref="R70:R75" si="5">ROUND(O70*$T$16,0)</f>
        <v>30000</v>
      </c>
      <c r="S70" s="159"/>
      <c r="T70" s="160"/>
      <c r="U70" s="276" t="s">
        <v>38</v>
      </c>
      <c r="V70" s="129"/>
      <c r="W70" s="129"/>
      <c r="X70" s="129"/>
      <c r="Y70" s="97"/>
      <c r="Z70" s="97"/>
      <c r="AA70" s="129"/>
      <c r="AB70" s="129"/>
      <c r="AC70" s="207"/>
      <c r="AD70" s="207"/>
      <c r="AE70" s="129"/>
      <c r="AF70" s="129"/>
      <c r="AG70" s="118"/>
    </row>
    <row r="71" spans="1:33" ht="12" customHeight="1" x14ac:dyDescent="0.15">
      <c r="A71" s="175"/>
      <c r="B71" s="175"/>
      <c r="C71" s="175"/>
      <c r="D71" s="181"/>
      <c r="E71" s="182"/>
      <c r="F71" s="182"/>
      <c r="G71" s="182"/>
      <c r="H71" s="182"/>
      <c r="I71" s="183"/>
      <c r="J71" s="132">
        <v>50000</v>
      </c>
      <c r="K71" s="133"/>
      <c r="L71" s="133"/>
      <c r="M71" s="274">
        <v>18</v>
      </c>
      <c r="N71" s="275"/>
      <c r="O71" s="132">
        <f>J71*M71</f>
        <v>900000</v>
      </c>
      <c r="P71" s="133"/>
      <c r="Q71" s="133"/>
      <c r="R71" s="132">
        <f t="shared" si="5"/>
        <v>90000</v>
      </c>
      <c r="S71" s="133"/>
      <c r="T71" s="134"/>
      <c r="U71" s="277" t="s">
        <v>182</v>
      </c>
      <c r="V71" s="104"/>
      <c r="W71" s="104"/>
      <c r="X71" s="104"/>
      <c r="Y71" s="105"/>
      <c r="Z71" s="105"/>
      <c r="AA71" s="104"/>
      <c r="AB71" s="104"/>
      <c r="AC71" s="104"/>
      <c r="AD71" s="104"/>
      <c r="AE71" s="104"/>
      <c r="AF71" s="104"/>
      <c r="AG71" s="114"/>
    </row>
    <row r="72" spans="1:33" ht="12" customHeight="1" x14ac:dyDescent="0.15">
      <c r="A72" s="175"/>
      <c r="B72" s="175"/>
      <c r="C72" s="175"/>
      <c r="D72" s="184"/>
      <c r="E72" s="185"/>
      <c r="F72" s="185"/>
      <c r="G72" s="185"/>
      <c r="H72" s="185"/>
      <c r="I72" s="154"/>
      <c r="J72" s="161">
        <v>20000</v>
      </c>
      <c r="K72" s="162"/>
      <c r="L72" s="162"/>
      <c r="M72" s="272"/>
      <c r="N72" s="273"/>
      <c r="O72" s="161">
        <f t="shared" ref="O72:O75" si="6">J72*M72</f>
        <v>0</v>
      </c>
      <c r="P72" s="162"/>
      <c r="Q72" s="162"/>
      <c r="R72" s="161">
        <f t="shared" si="5"/>
        <v>0</v>
      </c>
      <c r="S72" s="162"/>
      <c r="T72" s="163"/>
      <c r="U72" s="278" t="s">
        <v>39</v>
      </c>
      <c r="V72" s="100"/>
      <c r="W72" s="100"/>
      <c r="X72" s="100"/>
      <c r="Y72" s="101"/>
      <c r="Z72" s="101"/>
      <c r="AA72" s="100"/>
      <c r="AB72" s="100"/>
      <c r="AC72" s="100"/>
      <c r="AD72" s="100"/>
      <c r="AE72" s="100"/>
      <c r="AF72" s="100"/>
      <c r="AG72" s="110"/>
    </row>
    <row r="73" spans="1:33" ht="12" customHeight="1" x14ac:dyDescent="0.15">
      <c r="A73" s="175"/>
      <c r="B73" s="175"/>
      <c r="C73" s="175"/>
      <c r="D73" s="262" t="s">
        <v>126</v>
      </c>
      <c r="E73" s="262"/>
      <c r="F73" s="262"/>
      <c r="G73" s="262"/>
      <c r="H73" s="262"/>
      <c r="I73" s="262"/>
      <c r="J73" s="158">
        <v>40000</v>
      </c>
      <c r="K73" s="159"/>
      <c r="L73" s="159"/>
      <c r="M73" s="270">
        <v>20</v>
      </c>
      <c r="N73" s="271"/>
      <c r="O73" s="158">
        <f t="shared" si="6"/>
        <v>800000</v>
      </c>
      <c r="P73" s="159"/>
      <c r="Q73" s="159"/>
      <c r="R73" s="158">
        <f t="shared" si="5"/>
        <v>80000</v>
      </c>
      <c r="S73" s="159"/>
      <c r="T73" s="160"/>
      <c r="U73" s="276" t="s">
        <v>41</v>
      </c>
      <c r="V73" s="129"/>
      <c r="W73" s="129"/>
      <c r="X73" s="129"/>
      <c r="Y73" s="97"/>
      <c r="Z73" s="97"/>
      <c r="AA73" s="129"/>
      <c r="AB73" s="129"/>
      <c r="AC73" s="129"/>
      <c r="AD73" s="97"/>
      <c r="AE73" s="97"/>
      <c r="AF73" s="97"/>
      <c r="AG73" s="118"/>
    </row>
    <row r="74" spans="1:33" ht="12" customHeight="1" x14ac:dyDescent="0.15">
      <c r="A74" s="175"/>
      <c r="B74" s="175"/>
      <c r="C74" s="175"/>
      <c r="D74" s="262"/>
      <c r="E74" s="262"/>
      <c r="F74" s="262"/>
      <c r="G74" s="262"/>
      <c r="H74" s="262"/>
      <c r="I74" s="262"/>
      <c r="J74" s="161">
        <v>20000</v>
      </c>
      <c r="K74" s="162"/>
      <c r="L74" s="162"/>
      <c r="M74" s="272"/>
      <c r="N74" s="273"/>
      <c r="O74" s="161">
        <f t="shared" si="6"/>
        <v>0</v>
      </c>
      <c r="P74" s="162"/>
      <c r="Q74" s="162"/>
      <c r="R74" s="161">
        <f t="shared" si="5"/>
        <v>0</v>
      </c>
      <c r="S74" s="162"/>
      <c r="T74" s="163"/>
      <c r="U74" s="278" t="s">
        <v>39</v>
      </c>
      <c r="V74" s="100"/>
      <c r="W74" s="100"/>
      <c r="X74" s="100"/>
      <c r="Y74" s="101"/>
      <c r="Z74" s="101"/>
      <c r="AA74" s="100"/>
      <c r="AB74" s="100"/>
      <c r="AC74" s="100"/>
      <c r="AD74" s="101"/>
      <c r="AE74" s="101"/>
      <c r="AF74" s="101"/>
      <c r="AG74" s="110"/>
    </row>
    <row r="75" spans="1:33" ht="12" customHeight="1" x14ac:dyDescent="0.15">
      <c r="A75" s="175"/>
      <c r="B75" s="175"/>
      <c r="C75" s="175"/>
      <c r="D75" s="115" t="s">
        <v>127</v>
      </c>
      <c r="E75" s="116"/>
      <c r="F75" s="116"/>
      <c r="G75" s="116"/>
      <c r="H75" s="116"/>
      <c r="I75" s="117"/>
      <c r="J75" s="150">
        <v>3000</v>
      </c>
      <c r="K75" s="151"/>
      <c r="L75" s="151"/>
      <c r="M75" s="268">
        <v>20</v>
      </c>
      <c r="N75" s="269"/>
      <c r="O75" s="150">
        <f t="shared" si="6"/>
        <v>60000</v>
      </c>
      <c r="P75" s="151"/>
      <c r="Q75" s="151"/>
      <c r="R75" s="152">
        <f t="shared" si="5"/>
        <v>6000</v>
      </c>
      <c r="S75" s="153"/>
      <c r="T75" s="154"/>
      <c r="U75" s="127" t="s">
        <v>37</v>
      </c>
      <c r="V75" s="128"/>
      <c r="W75" s="128"/>
      <c r="X75" s="128"/>
      <c r="Y75" s="53"/>
      <c r="Z75" s="53"/>
      <c r="AA75" s="128"/>
      <c r="AB75" s="123"/>
      <c r="AC75" s="123"/>
      <c r="AD75" s="53"/>
      <c r="AE75" s="53"/>
      <c r="AF75" s="53"/>
      <c r="AG75" s="124"/>
    </row>
    <row r="76" spans="1:33" ht="12" customHeight="1" x14ac:dyDescent="0.15">
      <c r="A76" s="175"/>
      <c r="B76" s="175"/>
      <c r="C76" s="175"/>
      <c r="D76" s="175" t="s">
        <v>112</v>
      </c>
      <c r="E76" s="175"/>
      <c r="F76" s="175"/>
      <c r="G76" s="175"/>
      <c r="H76" s="175"/>
      <c r="I76" s="175"/>
      <c r="J76" s="188"/>
      <c r="K76" s="188"/>
      <c r="L76" s="188"/>
      <c r="M76" s="279"/>
      <c r="N76" s="279"/>
      <c r="O76" s="190">
        <f>ROUND(SUM(O70:Q75)*0.2,0)</f>
        <v>412000</v>
      </c>
      <c r="P76" s="190"/>
      <c r="Q76" s="190"/>
      <c r="R76" s="152">
        <f>ROUND(O76*$T$69,0)</f>
        <v>41200</v>
      </c>
      <c r="S76" s="153"/>
      <c r="T76" s="154"/>
      <c r="U76" s="127" t="s">
        <v>128</v>
      </c>
      <c r="V76" s="128"/>
      <c r="W76" s="128"/>
      <c r="X76" s="128"/>
      <c r="Y76" s="128"/>
      <c r="Z76" s="128"/>
      <c r="AA76" s="128"/>
      <c r="AB76" s="128"/>
      <c r="AC76" s="128"/>
      <c r="AD76" s="128"/>
      <c r="AE76" s="128"/>
      <c r="AF76" s="128"/>
      <c r="AG76" s="113"/>
    </row>
    <row r="77" spans="1:33" ht="12" customHeight="1" x14ac:dyDescent="0.15">
      <c r="A77" s="175"/>
      <c r="B77" s="175"/>
      <c r="C77" s="175"/>
      <c r="D77" s="175" t="s">
        <v>113</v>
      </c>
      <c r="E77" s="175"/>
      <c r="F77" s="175"/>
      <c r="G77" s="175"/>
      <c r="H77" s="175"/>
      <c r="I77" s="175"/>
      <c r="J77" s="188"/>
      <c r="K77" s="188"/>
      <c r="L77" s="188"/>
      <c r="M77" s="188"/>
      <c r="N77" s="188"/>
      <c r="O77" s="189">
        <f>SUM(O70:Q76)</f>
        <v>2472000</v>
      </c>
      <c r="P77" s="189"/>
      <c r="Q77" s="189"/>
      <c r="R77" s="150">
        <f>SUM(R70:T76)</f>
        <v>247200</v>
      </c>
      <c r="S77" s="151"/>
      <c r="T77" s="169"/>
      <c r="U77" s="127" t="s">
        <v>129</v>
      </c>
      <c r="V77" s="128"/>
      <c r="W77" s="128"/>
      <c r="X77" s="128"/>
      <c r="Y77" s="128"/>
      <c r="Z77" s="128"/>
      <c r="AA77" s="128"/>
      <c r="AB77" s="128"/>
      <c r="AC77" s="128"/>
      <c r="AD77" s="128"/>
      <c r="AE77" s="128"/>
      <c r="AF77" s="128"/>
      <c r="AG77" s="113"/>
    </row>
    <row r="78" spans="1:33" ht="12" customHeight="1" x14ac:dyDescent="0.15">
      <c r="A78" s="175" t="s">
        <v>5</v>
      </c>
      <c r="B78" s="175"/>
      <c r="C78" s="175"/>
      <c r="D78" s="175"/>
      <c r="E78" s="175"/>
      <c r="F78" s="175"/>
      <c r="G78" s="175"/>
      <c r="H78" s="175"/>
      <c r="I78" s="175"/>
      <c r="J78" s="188"/>
      <c r="K78" s="188"/>
      <c r="L78" s="188"/>
      <c r="M78" s="188"/>
      <c r="N78" s="188"/>
      <c r="O78" s="189">
        <f>ROUND(O77*0.3,0)</f>
        <v>741600</v>
      </c>
      <c r="P78" s="189"/>
      <c r="Q78" s="189"/>
      <c r="R78" s="152">
        <f>ROUND(O78*$T$69,0)</f>
        <v>74160</v>
      </c>
      <c r="S78" s="153"/>
      <c r="T78" s="154"/>
      <c r="U78" s="111" t="s">
        <v>116</v>
      </c>
      <c r="V78" s="126"/>
      <c r="W78" s="126"/>
      <c r="X78" s="126"/>
      <c r="Y78" s="126"/>
      <c r="Z78" s="126"/>
      <c r="AA78" s="126"/>
      <c r="AB78" s="126"/>
      <c r="AC78" s="126"/>
      <c r="AD78" s="126"/>
      <c r="AE78" s="126"/>
      <c r="AF78" s="126"/>
      <c r="AG78" s="112"/>
    </row>
    <row r="79" spans="1:33" ht="12" customHeight="1" x14ac:dyDescent="0.15">
      <c r="A79" s="187" t="s">
        <v>77</v>
      </c>
      <c r="B79" s="168"/>
      <c r="C79" s="168"/>
      <c r="D79" s="168"/>
      <c r="E79" s="168"/>
      <c r="F79" s="168"/>
      <c r="G79" s="168"/>
      <c r="H79" s="168"/>
      <c r="I79" s="169"/>
      <c r="J79" s="188"/>
      <c r="K79" s="188"/>
      <c r="L79" s="188"/>
      <c r="M79" s="188"/>
      <c r="N79" s="188"/>
      <c r="O79" s="151">
        <f>+O77+O78</f>
        <v>3213600</v>
      </c>
      <c r="P79" s="151"/>
      <c r="Q79" s="151"/>
      <c r="R79" s="150">
        <f>+R77+R78</f>
        <v>321360</v>
      </c>
      <c r="S79" s="151"/>
      <c r="T79" s="151"/>
      <c r="U79" s="127"/>
      <c r="V79" s="128"/>
      <c r="W79" s="128"/>
      <c r="X79" s="128"/>
      <c r="Y79" s="128"/>
      <c r="Z79" s="128"/>
      <c r="AA79" s="128"/>
      <c r="AB79" s="128"/>
      <c r="AC79" s="128"/>
      <c r="AD79" s="128"/>
      <c r="AE79" s="128"/>
      <c r="AF79" s="128"/>
      <c r="AG79" s="113"/>
    </row>
    <row r="82" spans="1:33" ht="12" customHeight="1" x14ac:dyDescent="0.15">
      <c r="A82" s="52" t="s">
        <v>42</v>
      </c>
    </row>
    <row r="83" spans="1:33" ht="12" customHeight="1" x14ac:dyDescent="0.15">
      <c r="A83" s="180" t="s">
        <v>0</v>
      </c>
      <c r="B83" s="180"/>
      <c r="C83" s="180"/>
      <c r="D83" s="180" t="s">
        <v>1</v>
      </c>
      <c r="E83" s="180"/>
      <c r="F83" s="180"/>
      <c r="G83" s="180"/>
      <c r="H83" s="180"/>
      <c r="I83" s="180"/>
      <c r="J83" s="222" t="s">
        <v>23</v>
      </c>
      <c r="K83" s="223"/>
      <c r="L83" s="224"/>
      <c r="M83" s="222" t="s">
        <v>43</v>
      </c>
      <c r="N83" s="224"/>
      <c r="O83" s="164" t="s">
        <v>2</v>
      </c>
      <c r="P83" s="165"/>
      <c r="Q83" s="166"/>
      <c r="R83" s="121" t="s">
        <v>6</v>
      </c>
      <c r="S83" s="122"/>
      <c r="T83" s="109">
        <f>T16</f>
        <v>0.1</v>
      </c>
      <c r="U83" s="165" t="s">
        <v>3</v>
      </c>
      <c r="V83" s="165"/>
      <c r="W83" s="165"/>
      <c r="X83" s="165"/>
      <c r="Y83" s="165"/>
      <c r="Z83" s="165"/>
      <c r="AA83" s="165"/>
      <c r="AB83" s="165"/>
      <c r="AC83" s="165"/>
      <c r="AD83" s="165"/>
      <c r="AE83" s="165"/>
      <c r="AF83" s="165"/>
      <c r="AG83" s="166"/>
    </row>
    <row r="84" spans="1:33" ht="12" customHeight="1" x14ac:dyDescent="0.15">
      <c r="A84" s="213" t="s">
        <v>4</v>
      </c>
      <c r="B84" s="214"/>
      <c r="C84" s="215"/>
      <c r="D84" s="213" t="s">
        <v>130</v>
      </c>
      <c r="E84" s="214"/>
      <c r="F84" s="214"/>
      <c r="G84" s="214"/>
      <c r="H84" s="214"/>
      <c r="I84" s="215"/>
      <c r="J84" s="158">
        <v>5000</v>
      </c>
      <c r="K84" s="159"/>
      <c r="L84" s="159"/>
      <c r="M84" s="270"/>
      <c r="N84" s="271"/>
      <c r="O84" s="158">
        <f t="shared" ref="O84" si="7">J84*M84</f>
        <v>0</v>
      </c>
      <c r="P84" s="159"/>
      <c r="Q84" s="159"/>
      <c r="R84" s="158">
        <f t="shared" ref="R84:R114" si="8">ROUND(O84*$T$16,0)</f>
        <v>0</v>
      </c>
      <c r="S84" s="159"/>
      <c r="T84" s="160"/>
      <c r="U84" s="276" t="s">
        <v>47</v>
      </c>
      <c r="V84" s="129"/>
      <c r="W84" s="129"/>
      <c r="X84" s="129"/>
      <c r="Y84" s="97"/>
      <c r="Z84" s="97"/>
      <c r="AA84" s="129"/>
      <c r="AB84" s="129"/>
      <c r="AC84" s="129"/>
      <c r="AD84" s="97"/>
      <c r="AE84" s="97"/>
      <c r="AF84" s="97"/>
      <c r="AG84" s="118"/>
    </row>
    <row r="85" spans="1:33" ht="12" customHeight="1" x14ac:dyDescent="0.15">
      <c r="A85" s="216"/>
      <c r="B85" s="280"/>
      <c r="C85" s="218"/>
      <c r="D85" s="219"/>
      <c r="E85" s="220"/>
      <c r="F85" s="220"/>
      <c r="G85" s="220"/>
      <c r="H85" s="220"/>
      <c r="I85" s="221"/>
      <c r="J85" s="161">
        <v>30000</v>
      </c>
      <c r="K85" s="162"/>
      <c r="L85" s="162"/>
      <c r="M85" s="272"/>
      <c r="N85" s="273"/>
      <c r="O85" s="161">
        <f>J85*M85</f>
        <v>0</v>
      </c>
      <c r="P85" s="162"/>
      <c r="Q85" s="162"/>
      <c r="R85" s="161">
        <f t="shared" si="8"/>
        <v>0</v>
      </c>
      <c r="S85" s="162"/>
      <c r="T85" s="163"/>
      <c r="U85" s="278" t="s">
        <v>44</v>
      </c>
      <c r="V85" s="100"/>
      <c r="W85" s="100"/>
      <c r="X85" s="100"/>
      <c r="Y85" s="101"/>
      <c r="Z85" s="101"/>
      <c r="AA85" s="100"/>
      <c r="AB85" s="100"/>
      <c r="AC85" s="100"/>
      <c r="AD85" s="100"/>
      <c r="AE85" s="100"/>
      <c r="AF85" s="100"/>
      <c r="AG85" s="110"/>
    </row>
    <row r="86" spans="1:33" ht="12" customHeight="1" x14ac:dyDescent="0.15">
      <c r="A86" s="216"/>
      <c r="B86" s="280"/>
      <c r="C86" s="218"/>
      <c r="D86" s="213" t="s">
        <v>131</v>
      </c>
      <c r="E86" s="214"/>
      <c r="F86" s="214"/>
      <c r="G86" s="214"/>
      <c r="H86" s="214"/>
      <c r="I86" s="215"/>
      <c r="J86" s="158">
        <v>30000</v>
      </c>
      <c r="K86" s="159"/>
      <c r="L86" s="159"/>
      <c r="M86" s="270"/>
      <c r="N86" s="271"/>
      <c r="O86" s="158">
        <f t="shared" ref="O86:O93" si="9">J86*M86</f>
        <v>0</v>
      </c>
      <c r="P86" s="159"/>
      <c r="Q86" s="159"/>
      <c r="R86" s="158">
        <f t="shared" si="8"/>
        <v>0</v>
      </c>
      <c r="S86" s="159"/>
      <c r="T86" s="160"/>
      <c r="U86" s="276" t="s">
        <v>45</v>
      </c>
      <c r="V86" s="129"/>
      <c r="W86" s="129"/>
      <c r="X86" s="129"/>
      <c r="Y86" s="97"/>
      <c r="Z86" s="97"/>
      <c r="AA86" s="129"/>
      <c r="AB86" s="129"/>
      <c r="AC86" s="129"/>
      <c r="AD86" s="97"/>
      <c r="AE86" s="97"/>
      <c r="AF86" s="97"/>
      <c r="AG86" s="118"/>
    </row>
    <row r="87" spans="1:33" ht="12" customHeight="1" x14ac:dyDescent="0.15">
      <c r="A87" s="216"/>
      <c r="B87" s="280"/>
      <c r="C87" s="218"/>
      <c r="D87" s="216"/>
      <c r="E87" s="280"/>
      <c r="F87" s="280"/>
      <c r="G87" s="280"/>
      <c r="H87" s="280"/>
      <c r="I87" s="218"/>
      <c r="J87" s="161">
        <v>20000</v>
      </c>
      <c r="K87" s="162"/>
      <c r="L87" s="162"/>
      <c r="M87" s="272"/>
      <c r="N87" s="273"/>
      <c r="O87" s="161">
        <f t="shared" si="9"/>
        <v>0</v>
      </c>
      <c r="P87" s="162"/>
      <c r="Q87" s="162"/>
      <c r="R87" s="161">
        <f t="shared" si="8"/>
        <v>0</v>
      </c>
      <c r="S87" s="162"/>
      <c r="T87" s="163"/>
      <c r="U87" s="278" t="s">
        <v>46</v>
      </c>
      <c r="V87" s="100"/>
      <c r="W87" s="100"/>
      <c r="X87" s="100"/>
      <c r="Y87" s="101"/>
      <c r="Z87" s="101"/>
      <c r="AA87" s="100"/>
      <c r="AB87" s="100"/>
      <c r="AC87" s="100"/>
      <c r="AD87" s="101"/>
      <c r="AE87" s="101"/>
      <c r="AF87" s="101"/>
      <c r="AG87" s="110"/>
    </row>
    <row r="88" spans="1:33" ht="12" customHeight="1" x14ac:dyDescent="0.15">
      <c r="A88" s="216"/>
      <c r="B88" s="280"/>
      <c r="C88" s="218"/>
      <c r="D88" s="191" t="s">
        <v>132</v>
      </c>
      <c r="E88" s="192"/>
      <c r="F88" s="192"/>
      <c r="G88" s="192"/>
      <c r="H88" s="192"/>
      <c r="I88" s="193"/>
      <c r="J88" s="158">
        <v>3000</v>
      </c>
      <c r="K88" s="159"/>
      <c r="L88" s="159"/>
      <c r="M88" s="270">
        <v>20</v>
      </c>
      <c r="N88" s="271"/>
      <c r="O88" s="158">
        <f t="shared" si="9"/>
        <v>60000</v>
      </c>
      <c r="P88" s="159"/>
      <c r="Q88" s="159"/>
      <c r="R88" s="158">
        <f t="shared" si="8"/>
        <v>6000</v>
      </c>
      <c r="S88" s="159"/>
      <c r="T88" s="160"/>
      <c r="U88" s="276" t="s">
        <v>48</v>
      </c>
      <c r="V88" s="129"/>
      <c r="W88" s="129"/>
      <c r="X88" s="129"/>
      <c r="Y88" s="97"/>
      <c r="Z88" s="97"/>
      <c r="AA88" s="129"/>
      <c r="AB88" s="129"/>
      <c r="AC88" s="129"/>
      <c r="AD88" s="97"/>
      <c r="AE88" s="97"/>
      <c r="AF88" s="97"/>
      <c r="AG88" s="118"/>
    </row>
    <row r="89" spans="1:33" ht="12" customHeight="1" x14ac:dyDescent="0.15">
      <c r="A89" s="216"/>
      <c r="B89" s="280"/>
      <c r="C89" s="218"/>
      <c r="D89" s="194"/>
      <c r="E89" s="281"/>
      <c r="F89" s="281"/>
      <c r="G89" s="281"/>
      <c r="H89" s="281"/>
      <c r="I89" s="196"/>
      <c r="J89" s="132">
        <v>5000</v>
      </c>
      <c r="K89" s="133"/>
      <c r="L89" s="133"/>
      <c r="M89" s="274"/>
      <c r="N89" s="275"/>
      <c r="O89" s="132">
        <f t="shared" si="9"/>
        <v>0</v>
      </c>
      <c r="P89" s="133"/>
      <c r="Q89" s="133"/>
      <c r="R89" s="132">
        <f t="shared" si="8"/>
        <v>0</v>
      </c>
      <c r="S89" s="133"/>
      <c r="T89" s="134"/>
      <c r="U89" s="277" t="s">
        <v>177</v>
      </c>
      <c r="V89" s="104"/>
      <c r="W89" s="104"/>
      <c r="X89" s="104"/>
      <c r="Y89" s="105"/>
      <c r="Z89" s="105"/>
      <c r="AA89" s="104"/>
      <c r="AB89" s="104"/>
      <c r="AC89" s="104"/>
      <c r="AD89" s="105"/>
      <c r="AE89" s="105"/>
      <c r="AF89" s="105"/>
      <c r="AG89" s="114"/>
    </row>
    <row r="90" spans="1:33" ht="12" customHeight="1" x14ac:dyDescent="0.15">
      <c r="A90" s="216"/>
      <c r="B90" s="280"/>
      <c r="C90" s="218"/>
      <c r="D90" s="194"/>
      <c r="E90" s="281"/>
      <c r="F90" s="281"/>
      <c r="G90" s="281"/>
      <c r="H90" s="281"/>
      <c r="I90" s="196"/>
      <c r="J90" s="132">
        <v>20000</v>
      </c>
      <c r="K90" s="133"/>
      <c r="L90" s="133"/>
      <c r="M90" s="274"/>
      <c r="N90" s="275"/>
      <c r="O90" s="132">
        <f t="shared" si="9"/>
        <v>0</v>
      </c>
      <c r="P90" s="133"/>
      <c r="Q90" s="133"/>
      <c r="R90" s="132">
        <f t="shared" si="8"/>
        <v>0</v>
      </c>
      <c r="S90" s="133"/>
      <c r="T90" s="134"/>
      <c r="U90" s="277" t="s">
        <v>49</v>
      </c>
      <c r="V90" s="104"/>
      <c r="W90" s="104"/>
      <c r="X90" s="104"/>
      <c r="Y90" s="105"/>
      <c r="Z90" s="105"/>
      <c r="AA90" s="104"/>
      <c r="AB90" s="104"/>
      <c r="AC90" s="104"/>
      <c r="AD90" s="105"/>
      <c r="AE90" s="105"/>
      <c r="AF90" s="105"/>
      <c r="AG90" s="114"/>
    </row>
    <row r="91" spans="1:33" ht="12" customHeight="1" x14ac:dyDescent="0.15">
      <c r="A91" s="216"/>
      <c r="B91" s="280"/>
      <c r="C91" s="218"/>
      <c r="D91" s="194"/>
      <c r="E91" s="281"/>
      <c r="F91" s="281"/>
      <c r="G91" s="281"/>
      <c r="H91" s="281"/>
      <c r="I91" s="196"/>
      <c r="J91" s="132">
        <v>3000</v>
      </c>
      <c r="K91" s="133"/>
      <c r="L91" s="133"/>
      <c r="M91" s="274"/>
      <c r="N91" s="275"/>
      <c r="O91" s="132">
        <f t="shared" si="9"/>
        <v>0</v>
      </c>
      <c r="P91" s="133"/>
      <c r="Q91" s="133"/>
      <c r="R91" s="132">
        <f t="shared" si="8"/>
        <v>0</v>
      </c>
      <c r="S91" s="133"/>
      <c r="T91" s="134"/>
      <c r="U91" s="277" t="s">
        <v>50</v>
      </c>
      <c r="V91" s="104"/>
      <c r="W91" s="104"/>
      <c r="X91" s="104"/>
      <c r="Y91" s="105"/>
      <c r="Z91" s="105"/>
      <c r="AA91" s="104"/>
      <c r="AB91" s="104"/>
      <c r="AC91" s="104"/>
      <c r="AD91" s="105"/>
      <c r="AE91" s="105"/>
      <c r="AF91" s="105"/>
      <c r="AG91" s="114"/>
    </row>
    <row r="92" spans="1:33" ht="12" customHeight="1" x14ac:dyDescent="0.15">
      <c r="A92" s="216"/>
      <c r="B92" s="280"/>
      <c r="C92" s="218"/>
      <c r="D92" s="194"/>
      <c r="E92" s="281"/>
      <c r="F92" s="281"/>
      <c r="G92" s="281"/>
      <c r="H92" s="281"/>
      <c r="I92" s="196"/>
      <c r="J92" s="225"/>
      <c r="K92" s="226"/>
      <c r="L92" s="227"/>
      <c r="M92" s="274"/>
      <c r="N92" s="275"/>
      <c r="O92" s="132">
        <f t="shared" si="9"/>
        <v>0</v>
      </c>
      <c r="P92" s="133"/>
      <c r="Q92" s="133"/>
      <c r="R92" s="132">
        <f t="shared" si="8"/>
        <v>0</v>
      </c>
      <c r="S92" s="133"/>
      <c r="T92" s="134"/>
      <c r="U92" s="135" t="s">
        <v>152</v>
      </c>
      <c r="V92" s="136"/>
      <c r="W92" s="136"/>
      <c r="X92" s="136"/>
      <c r="Y92" s="136"/>
      <c r="Z92" s="136"/>
      <c r="AA92" s="136"/>
      <c r="AB92" s="136"/>
      <c r="AC92" s="136"/>
      <c r="AD92" s="136"/>
      <c r="AE92" s="136"/>
      <c r="AF92" s="136"/>
      <c r="AG92" s="137"/>
    </row>
    <row r="93" spans="1:33" ht="12" customHeight="1" x14ac:dyDescent="0.15">
      <c r="A93" s="216"/>
      <c r="B93" s="280"/>
      <c r="C93" s="218"/>
      <c r="D93" s="197"/>
      <c r="E93" s="198"/>
      <c r="F93" s="198"/>
      <c r="G93" s="198"/>
      <c r="H93" s="198"/>
      <c r="I93" s="199"/>
      <c r="J93" s="161">
        <v>2000</v>
      </c>
      <c r="K93" s="162"/>
      <c r="L93" s="162"/>
      <c r="M93" s="272"/>
      <c r="N93" s="273"/>
      <c r="O93" s="161">
        <f t="shared" si="9"/>
        <v>0</v>
      </c>
      <c r="P93" s="162"/>
      <c r="Q93" s="162"/>
      <c r="R93" s="161">
        <f t="shared" si="8"/>
        <v>0</v>
      </c>
      <c r="S93" s="162"/>
      <c r="T93" s="163"/>
      <c r="U93" s="278" t="s">
        <v>51</v>
      </c>
      <c r="V93" s="100"/>
      <c r="W93" s="100"/>
      <c r="X93" s="100"/>
      <c r="Y93" s="101"/>
      <c r="Z93" s="101"/>
      <c r="AA93" s="100"/>
      <c r="AB93" s="100"/>
      <c r="AC93" s="100"/>
      <c r="AD93" s="101"/>
      <c r="AE93" s="101"/>
      <c r="AF93" s="101"/>
      <c r="AG93" s="110"/>
    </row>
    <row r="94" spans="1:33" ht="12" customHeight="1" x14ac:dyDescent="0.15">
      <c r="A94" s="216"/>
      <c r="B94" s="280"/>
      <c r="C94" s="218"/>
      <c r="D94" s="191" t="s">
        <v>157</v>
      </c>
      <c r="E94" s="192"/>
      <c r="F94" s="192"/>
      <c r="G94" s="192"/>
      <c r="H94" s="192"/>
      <c r="I94" s="193"/>
      <c r="J94" s="158">
        <v>50000</v>
      </c>
      <c r="K94" s="159"/>
      <c r="L94" s="159"/>
      <c r="M94" s="270"/>
      <c r="N94" s="271"/>
      <c r="O94" s="158">
        <f>J94*M94</f>
        <v>0</v>
      </c>
      <c r="P94" s="159"/>
      <c r="Q94" s="159"/>
      <c r="R94" s="158">
        <f t="shared" si="8"/>
        <v>0</v>
      </c>
      <c r="S94" s="159"/>
      <c r="T94" s="160"/>
      <c r="U94" s="276" t="s">
        <v>52</v>
      </c>
      <c r="V94" s="129"/>
      <c r="W94" s="129"/>
      <c r="X94" s="129"/>
      <c r="Y94" s="97"/>
      <c r="Z94" s="97"/>
      <c r="AA94" s="129"/>
      <c r="AB94" s="129"/>
      <c r="AC94" s="207"/>
      <c r="AD94" s="207"/>
      <c r="AE94" s="129"/>
      <c r="AF94" s="129"/>
      <c r="AG94" s="118"/>
    </row>
    <row r="95" spans="1:33" ht="12" customHeight="1" x14ac:dyDescent="0.15">
      <c r="A95" s="216"/>
      <c r="B95" s="280"/>
      <c r="C95" s="218"/>
      <c r="D95" s="194"/>
      <c r="E95" s="281"/>
      <c r="F95" s="281"/>
      <c r="G95" s="281"/>
      <c r="H95" s="281"/>
      <c r="I95" s="196"/>
      <c r="J95" s="132">
        <v>5000</v>
      </c>
      <c r="K95" s="133"/>
      <c r="L95" s="133"/>
      <c r="M95" s="274"/>
      <c r="N95" s="275"/>
      <c r="O95" s="132">
        <f t="shared" ref="O95:O113" si="10">J95*M95</f>
        <v>0</v>
      </c>
      <c r="P95" s="133"/>
      <c r="Q95" s="133"/>
      <c r="R95" s="132">
        <f t="shared" si="8"/>
        <v>0</v>
      </c>
      <c r="S95" s="133"/>
      <c r="T95" s="134"/>
      <c r="U95" s="277" t="s">
        <v>158</v>
      </c>
      <c r="V95" s="104"/>
      <c r="W95" s="104"/>
      <c r="X95" s="104"/>
      <c r="Y95" s="105"/>
      <c r="Z95" s="105"/>
      <c r="AA95" s="104"/>
      <c r="AB95" s="104"/>
      <c r="AC95" s="104"/>
      <c r="AD95" s="105"/>
      <c r="AE95" s="105"/>
      <c r="AF95" s="105"/>
      <c r="AG95" s="114"/>
    </row>
    <row r="96" spans="1:33" ht="12" customHeight="1" x14ac:dyDescent="0.15">
      <c r="A96" s="216"/>
      <c r="B96" s="280"/>
      <c r="C96" s="218"/>
      <c r="D96" s="194"/>
      <c r="E96" s="281"/>
      <c r="F96" s="281"/>
      <c r="G96" s="281"/>
      <c r="H96" s="281"/>
      <c r="I96" s="196"/>
      <c r="J96" s="132">
        <v>5000</v>
      </c>
      <c r="K96" s="133"/>
      <c r="L96" s="133"/>
      <c r="M96" s="274"/>
      <c r="N96" s="275"/>
      <c r="O96" s="132">
        <f t="shared" si="10"/>
        <v>0</v>
      </c>
      <c r="P96" s="133"/>
      <c r="Q96" s="133"/>
      <c r="R96" s="132">
        <f t="shared" si="8"/>
        <v>0</v>
      </c>
      <c r="S96" s="133"/>
      <c r="T96" s="134"/>
      <c r="U96" s="277" t="s">
        <v>53</v>
      </c>
      <c r="V96" s="104"/>
      <c r="W96" s="104"/>
      <c r="X96" s="104"/>
      <c r="Y96" s="105"/>
      <c r="Z96" s="105"/>
      <c r="AA96" s="104"/>
      <c r="AB96" s="104"/>
      <c r="AC96" s="104"/>
      <c r="AD96" s="105"/>
      <c r="AE96" s="105"/>
      <c r="AF96" s="105"/>
      <c r="AG96" s="114"/>
    </row>
    <row r="97" spans="1:33" ht="12" customHeight="1" x14ac:dyDescent="0.15">
      <c r="A97" s="216"/>
      <c r="B97" s="280"/>
      <c r="C97" s="218"/>
      <c r="D97" s="194"/>
      <c r="E97" s="281"/>
      <c r="F97" s="281"/>
      <c r="G97" s="281"/>
      <c r="H97" s="281"/>
      <c r="I97" s="196"/>
      <c r="J97" s="132">
        <v>2000</v>
      </c>
      <c r="K97" s="133"/>
      <c r="L97" s="133"/>
      <c r="M97" s="274"/>
      <c r="N97" s="275"/>
      <c r="O97" s="132">
        <f t="shared" si="10"/>
        <v>0</v>
      </c>
      <c r="P97" s="133"/>
      <c r="Q97" s="133"/>
      <c r="R97" s="132">
        <f t="shared" si="8"/>
        <v>0</v>
      </c>
      <c r="S97" s="133"/>
      <c r="T97" s="134"/>
      <c r="U97" s="277" t="s">
        <v>54</v>
      </c>
      <c r="V97" s="104"/>
      <c r="W97" s="104"/>
      <c r="X97" s="104"/>
      <c r="Y97" s="105"/>
      <c r="Z97" s="105"/>
      <c r="AA97" s="104"/>
      <c r="AB97" s="104"/>
      <c r="AC97" s="104"/>
      <c r="AD97" s="105"/>
      <c r="AE97" s="105"/>
      <c r="AF97" s="105"/>
      <c r="AG97" s="114"/>
    </row>
    <row r="98" spans="1:33" ht="12" customHeight="1" x14ac:dyDescent="0.15">
      <c r="A98" s="216"/>
      <c r="B98" s="280"/>
      <c r="C98" s="218"/>
      <c r="D98" s="194"/>
      <c r="E98" s="281"/>
      <c r="F98" s="281"/>
      <c r="G98" s="281"/>
      <c r="H98" s="281"/>
      <c r="I98" s="196"/>
      <c r="J98" s="132">
        <v>20000</v>
      </c>
      <c r="K98" s="133"/>
      <c r="L98" s="133"/>
      <c r="M98" s="274">
        <v>10</v>
      </c>
      <c r="N98" s="275"/>
      <c r="O98" s="132">
        <f t="shared" si="10"/>
        <v>200000</v>
      </c>
      <c r="P98" s="133"/>
      <c r="Q98" s="133"/>
      <c r="R98" s="132">
        <f t="shared" si="8"/>
        <v>20000</v>
      </c>
      <c r="S98" s="133"/>
      <c r="T98" s="134"/>
      <c r="U98" s="277" t="s">
        <v>67</v>
      </c>
      <c r="V98" s="104"/>
      <c r="W98" s="104"/>
      <c r="X98" s="104"/>
      <c r="Y98" s="105"/>
      <c r="Z98" s="105"/>
      <c r="AA98" s="104"/>
      <c r="AB98" s="104"/>
      <c r="AC98" s="104"/>
      <c r="AD98" s="105"/>
      <c r="AE98" s="105"/>
      <c r="AF98" s="105"/>
      <c r="AG98" s="114"/>
    </row>
    <row r="99" spans="1:33" ht="12" customHeight="1" x14ac:dyDescent="0.15">
      <c r="A99" s="216"/>
      <c r="B99" s="280"/>
      <c r="C99" s="218"/>
      <c r="D99" s="194"/>
      <c r="E99" s="281"/>
      <c r="F99" s="281"/>
      <c r="G99" s="281"/>
      <c r="H99" s="281"/>
      <c r="I99" s="196"/>
      <c r="J99" s="132">
        <v>5000</v>
      </c>
      <c r="K99" s="133"/>
      <c r="L99" s="133"/>
      <c r="M99" s="274"/>
      <c r="N99" s="275"/>
      <c r="O99" s="132">
        <f t="shared" si="10"/>
        <v>0</v>
      </c>
      <c r="P99" s="133"/>
      <c r="Q99" s="133"/>
      <c r="R99" s="132">
        <f t="shared" si="8"/>
        <v>0</v>
      </c>
      <c r="S99" s="133"/>
      <c r="T99" s="134"/>
      <c r="U99" s="277" t="s">
        <v>55</v>
      </c>
      <c r="V99" s="104"/>
      <c r="W99" s="104"/>
      <c r="X99" s="104"/>
      <c r="Y99" s="105"/>
      <c r="Z99" s="105"/>
      <c r="AA99" s="104"/>
      <c r="AB99" s="104"/>
      <c r="AC99" s="104"/>
      <c r="AD99" s="105"/>
      <c r="AE99" s="105"/>
      <c r="AF99" s="105"/>
      <c r="AG99" s="114"/>
    </row>
    <row r="100" spans="1:33" ht="12" customHeight="1" x14ac:dyDescent="0.15">
      <c r="A100" s="216"/>
      <c r="B100" s="280"/>
      <c r="C100" s="218"/>
      <c r="D100" s="194"/>
      <c r="E100" s="281"/>
      <c r="F100" s="281"/>
      <c r="G100" s="281"/>
      <c r="H100" s="281"/>
      <c r="I100" s="196"/>
      <c r="J100" s="132">
        <v>10000</v>
      </c>
      <c r="K100" s="133"/>
      <c r="L100" s="133"/>
      <c r="M100" s="274"/>
      <c r="N100" s="275"/>
      <c r="O100" s="132">
        <f t="shared" si="10"/>
        <v>0</v>
      </c>
      <c r="P100" s="133"/>
      <c r="Q100" s="133"/>
      <c r="R100" s="132">
        <f t="shared" si="8"/>
        <v>0</v>
      </c>
      <c r="S100" s="133"/>
      <c r="T100" s="134"/>
      <c r="U100" s="277" t="s">
        <v>56</v>
      </c>
      <c r="V100" s="104"/>
      <c r="W100" s="104"/>
      <c r="X100" s="104"/>
      <c r="Y100" s="105"/>
      <c r="Z100" s="105"/>
      <c r="AA100" s="104"/>
      <c r="AB100" s="104"/>
      <c r="AC100" s="104"/>
      <c r="AD100" s="105"/>
      <c r="AE100" s="105"/>
      <c r="AF100" s="105"/>
      <c r="AG100" s="114"/>
    </row>
    <row r="101" spans="1:33" ht="12" customHeight="1" x14ac:dyDescent="0.15">
      <c r="A101" s="216"/>
      <c r="B101" s="280"/>
      <c r="C101" s="218"/>
      <c r="D101" s="194"/>
      <c r="E101" s="281"/>
      <c r="F101" s="281"/>
      <c r="G101" s="281"/>
      <c r="H101" s="281"/>
      <c r="I101" s="196"/>
      <c r="J101" s="132">
        <v>30000</v>
      </c>
      <c r="K101" s="133"/>
      <c r="L101" s="133"/>
      <c r="M101" s="274"/>
      <c r="N101" s="275"/>
      <c r="O101" s="132">
        <f t="shared" si="10"/>
        <v>0</v>
      </c>
      <c r="P101" s="133"/>
      <c r="Q101" s="133"/>
      <c r="R101" s="132">
        <f t="shared" si="8"/>
        <v>0</v>
      </c>
      <c r="S101" s="133"/>
      <c r="T101" s="134"/>
      <c r="U101" s="277" t="s">
        <v>58</v>
      </c>
      <c r="V101" s="104"/>
      <c r="W101" s="104"/>
      <c r="X101" s="104"/>
      <c r="Y101" s="105"/>
      <c r="Z101" s="105"/>
      <c r="AA101" s="104"/>
      <c r="AB101" s="104"/>
      <c r="AC101" s="104"/>
      <c r="AD101" s="105"/>
      <c r="AE101" s="105"/>
      <c r="AF101" s="105"/>
      <c r="AG101" s="114"/>
    </row>
    <row r="102" spans="1:33" ht="12" customHeight="1" x14ac:dyDescent="0.15">
      <c r="A102" s="216"/>
      <c r="B102" s="280"/>
      <c r="C102" s="218"/>
      <c r="D102" s="194"/>
      <c r="E102" s="281"/>
      <c r="F102" s="281"/>
      <c r="G102" s="281"/>
      <c r="H102" s="281"/>
      <c r="I102" s="196"/>
      <c r="J102" s="132">
        <v>20000</v>
      </c>
      <c r="K102" s="133"/>
      <c r="L102" s="133"/>
      <c r="M102" s="274"/>
      <c r="N102" s="275"/>
      <c r="O102" s="132">
        <f t="shared" si="10"/>
        <v>0</v>
      </c>
      <c r="P102" s="133"/>
      <c r="Q102" s="133"/>
      <c r="R102" s="132">
        <f t="shared" si="8"/>
        <v>0</v>
      </c>
      <c r="S102" s="133"/>
      <c r="T102" s="134"/>
      <c r="U102" s="277" t="s">
        <v>59</v>
      </c>
      <c r="V102" s="104"/>
      <c r="W102" s="104"/>
      <c r="X102" s="104"/>
      <c r="Y102" s="105"/>
      <c r="Z102" s="105"/>
      <c r="AA102" s="104"/>
      <c r="AB102" s="104"/>
      <c r="AC102" s="104"/>
      <c r="AD102" s="105"/>
      <c r="AE102" s="105"/>
      <c r="AF102" s="105"/>
      <c r="AG102" s="114"/>
    </row>
    <row r="103" spans="1:33" ht="12" customHeight="1" x14ac:dyDescent="0.15">
      <c r="A103" s="216"/>
      <c r="B103" s="280"/>
      <c r="C103" s="218"/>
      <c r="D103" s="194"/>
      <c r="E103" s="281"/>
      <c r="F103" s="281"/>
      <c r="G103" s="281"/>
      <c r="H103" s="281"/>
      <c r="I103" s="196"/>
      <c r="J103" s="132">
        <v>30000</v>
      </c>
      <c r="K103" s="133"/>
      <c r="L103" s="133"/>
      <c r="M103" s="274"/>
      <c r="N103" s="275"/>
      <c r="O103" s="132">
        <f t="shared" si="10"/>
        <v>0</v>
      </c>
      <c r="P103" s="133"/>
      <c r="Q103" s="133"/>
      <c r="R103" s="132">
        <f t="shared" si="8"/>
        <v>0</v>
      </c>
      <c r="S103" s="133"/>
      <c r="T103" s="134"/>
      <c r="U103" s="277" t="s">
        <v>69</v>
      </c>
      <c r="V103" s="104"/>
      <c r="W103" s="104"/>
      <c r="X103" s="104"/>
      <c r="Y103" s="105"/>
      <c r="Z103" s="105"/>
      <c r="AA103" s="104"/>
      <c r="AB103" s="104"/>
      <c r="AC103" s="104"/>
      <c r="AD103" s="105"/>
      <c r="AE103" s="105"/>
      <c r="AF103" s="105"/>
      <c r="AG103" s="114"/>
    </row>
    <row r="104" spans="1:33" ht="12" customHeight="1" x14ac:dyDescent="0.15">
      <c r="A104" s="216"/>
      <c r="B104" s="280"/>
      <c r="C104" s="218"/>
      <c r="D104" s="194"/>
      <c r="E104" s="281"/>
      <c r="F104" s="281"/>
      <c r="G104" s="281"/>
      <c r="H104" s="281"/>
      <c r="I104" s="196"/>
      <c r="J104" s="132">
        <v>10000</v>
      </c>
      <c r="K104" s="133"/>
      <c r="L104" s="133"/>
      <c r="M104" s="274">
        <v>6</v>
      </c>
      <c r="N104" s="275"/>
      <c r="O104" s="132">
        <f t="shared" si="10"/>
        <v>60000</v>
      </c>
      <c r="P104" s="133"/>
      <c r="Q104" s="133"/>
      <c r="R104" s="132">
        <f t="shared" si="8"/>
        <v>6000</v>
      </c>
      <c r="S104" s="133"/>
      <c r="T104" s="134"/>
      <c r="U104" s="277" t="s">
        <v>60</v>
      </c>
      <c r="V104" s="104"/>
      <c r="W104" s="104"/>
      <c r="X104" s="104"/>
      <c r="Y104" s="105"/>
      <c r="Z104" s="105"/>
      <c r="AA104" s="104"/>
      <c r="AB104" s="104"/>
      <c r="AC104" s="104"/>
      <c r="AD104" s="105"/>
      <c r="AE104" s="105"/>
      <c r="AF104" s="105"/>
      <c r="AG104" s="114"/>
    </row>
    <row r="105" spans="1:33" ht="12" customHeight="1" x14ac:dyDescent="0.15">
      <c r="A105" s="216"/>
      <c r="B105" s="280"/>
      <c r="C105" s="218"/>
      <c r="D105" s="194"/>
      <c r="E105" s="281"/>
      <c r="F105" s="281"/>
      <c r="G105" s="281"/>
      <c r="H105" s="281"/>
      <c r="I105" s="196"/>
      <c r="J105" s="132">
        <v>10000</v>
      </c>
      <c r="K105" s="133"/>
      <c r="L105" s="133"/>
      <c r="M105" s="274">
        <v>4</v>
      </c>
      <c r="N105" s="275"/>
      <c r="O105" s="132">
        <f t="shared" si="10"/>
        <v>40000</v>
      </c>
      <c r="P105" s="133"/>
      <c r="Q105" s="133"/>
      <c r="R105" s="132">
        <f t="shared" si="8"/>
        <v>4000</v>
      </c>
      <c r="S105" s="133"/>
      <c r="T105" s="134"/>
      <c r="U105" s="277" t="s">
        <v>61</v>
      </c>
      <c r="V105" s="104"/>
      <c r="W105" s="104"/>
      <c r="X105" s="104"/>
      <c r="Y105" s="105"/>
      <c r="Z105" s="105"/>
      <c r="AA105" s="104"/>
      <c r="AB105" s="104"/>
      <c r="AC105" s="104"/>
      <c r="AD105" s="105"/>
      <c r="AE105" s="105"/>
      <c r="AF105" s="105"/>
      <c r="AG105" s="114"/>
    </row>
    <row r="106" spans="1:33" ht="12" customHeight="1" x14ac:dyDescent="0.15">
      <c r="A106" s="216"/>
      <c r="B106" s="280"/>
      <c r="C106" s="218"/>
      <c r="D106" s="194"/>
      <c r="E106" s="281"/>
      <c r="F106" s="281"/>
      <c r="G106" s="281"/>
      <c r="H106" s="281"/>
      <c r="I106" s="196"/>
      <c r="J106" s="132">
        <v>20000</v>
      </c>
      <c r="K106" s="133"/>
      <c r="L106" s="133"/>
      <c r="M106" s="274"/>
      <c r="N106" s="275"/>
      <c r="O106" s="132">
        <f t="shared" si="10"/>
        <v>0</v>
      </c>
      <c r="P106" s="133"/>
      <c r="Q106" s="133"/>
      <c r="R106" s="132">
        <f t="shared" si="8"/>
        <v>0</v>
      </c>
      <c r="S106" s="133"/>
      <c r="T106" s="134"/>
      <c r="U106" s="277" t="s">
        <v>62</v>
      </c>
      <c r="V106" s="104"/>
      <c r="W106" s="104"/>
      <c r="X106" s="104"/>
      <c r="Y106" s="105"/>
      <c r="Z106" s="105"/>
      <c r="AA106" s="104"/>
      <c r="AB106" s="104"/>
      <c r="AC106" s="104"/>
      <c r="AD106" s="105"/>
      <c r="AE106" s="105"/>
      <c r="AF106" s="105"/>
      <c r="AG106" s="114"/>
    </row>
    <row r="107" spans="1:33" ht="12" customHeight="1" x14ac:dyDescent="0.15">
      <c r="A107" s="216"/>
      <c r="B107" s="280"/>
      <c r="C107" s="218"/>
      <c r="D107" s="194"/>
      <c r="E107" s="281"/>
      <c r="F107" s="281"/>
      <c r="G107" s="281"/>
      <c r="H107" s="281"/>
      <c r="I107" s="196"/>
      <c r="J107" s="132">
        <v>10000</v>
      </c>
      <c r="K107" s="133"/>
      <c r="L107" s="133"/>
      <c r="M107" s="274">
        <v>14</v>
      </c>
      <c r="N107" s="275"/>
      <c r="O107" s="132">
        <f>J107*M107</f>
        <v>140000</v>
      </c>
      <c r="P107" s="133"/>
      <c r="Q107" s="133"/>
      <c r="R107" s="132">
        <f>ROUND(O107*$T$16,0)</f>
        <v>14000</v>
      </c>
      <c r="S107" s="133"/>
      <c r="T107" s="134"/>
      <c r="U107" s="277" t="s">
        <v>57</v>
      </c>
      <c r="V107" s="104"/>
      <c r="W107" s="104"/>
      <c r="X107" s="104"/>
      <c r="Y107" s="105"/>
      <c r="Z107" s="105"/>
      <c r="AA107" s="104"/>
      <c r="AB107" s="104"/>
      <c r="AC107" s="104"/>
      <c r="AD107" s="105"/>
      <c r="AE107" s="105"/>
      <c r="AF107" s="105"/>
      <c r="AG107" s="114"/>
    </row>
    <row r="108" spans="1:33" ht="12" customHeight="1" x14ac:dyDescent="0.15">
      <c r="A108" s="216"/>
      <c r="B108" s="280"/>
      <c r="C108" s="218"/>
      <c r="D108" s="194"/>
      <c r="E108" s="281"/>
      <c r="F108" s="281"/>
      <c r="G108" s="281"/>
      <c r="H108" s="281"/>
      <c r="I108" s="196"/>
      <c r="J108" s="132">
        <v>20000</v>
      </c>
      <c r="K108" s="133"/>
      <c r="L108" s="133"/>
      <c r="M108" s="274"/>
      <c r="N108" s="275"/>
      <c r="O108" s="132">
        <f t="shared" si="10"/>
        <v>0</v>
      </c>
      <c r="P108" s="133"/>
      <c r="Q108" s="133"/>
      <c r="R108" s="132">
        <f t="shared" si="8"/>
        <v>0</v>
      </c>
      <c r="S108" s="133"/>
      <c r="T108" s="134"/>
      <c r="U108" s="277" t="s">
        <v>63</v>
      </c>
      <c r="V108" s="104"/>
      <c r="W108" s="104"/>
      <c r="X108" s="104"/>
      <c r="Y108" s="105"/>
      <c r="Z108" s="105"/>
      <c r="AA108" s="104"/>
      <c r="AB108" s="104"/>
      <c r="AC108" s="104"/>
      <c r="AD108" s="105"/>
      <c r="AE108" s="105"/>
      <c r="AF108" s="105"/>
      <c r="AG108" s="114"/>
    </row>
    <row r="109" spans="1:33" ht="12" customHeight="1" x14ac:dyDescent="0.15">
      <c r="A109" s="216"/>
      <c r="B109" s="280"/>
      <c r="C109" s="218"/>
      <c r="D109" s="194"/>
      <c r="E109" s="281"/>
      <c r="F109" s="281"/>
      <c r="G109" s="281"/>
      <c r="H109" s="281"/>
      <c r="I109" s="196"/>
      <c r="J109" s="132">
        <v>30000</v>
      </c>
      <c r="K109" s="133"/>
      <c r="L109" s="133"/>
      <c r="M109" s="274"/>
      <c r="N109" s="275"/>
      <c r="O109" s="132">
        <f t="shared" si="10"/>
        <v>0</v>
      </c>
      <c r="P109" s="133"/>
      <c r="Q109" s="133"/>
      <c r="R109" s="132">
        <f t="shared" si="8"/>
        <v>0</v>
      </c>
      <c r="S109" s="133"/>
      <c r="T109" s="134"/>
      <c r="U109" s="277" t="s">
        <v>64</v>
      </c>
      <c r="V109" s="104"/>
      <c r="W109" s="104"/>
      <c r="X109" s="104"/>
      <c r="Y109" s="105"/>
      <c r="Z109" s="105"/>
      <c r="AA109" s="104"/>
      <c r="AB109" s="104"/>
      <c r="AC109" s="104"/>
      <c r="AD109" s="105"/>
      <c r="AE109" s="105"/>
      <c r="AF109" s="105"/>
      <c r="AG109" s="114"/>
    </row>
    <row r="110" spans="1:33" ht="12" customHeight="1" x14ac:dyDescent="0.15">
      <c r="A110" s="216"/>
      <c r="B110" s="280"/>
      <c r="C110" s="218"/>
      <c r="D110" s="194"/>
      <c r="E110" s="281"/>
      <c r="F110" s="281"/>
      <c r="G110" s="281"/>
      <c r="H110" s="281"/>
      <c r="I110" s="196"/>
      <c r="J110" s="132">
        <v>20000</v>
      </c>
      <c r="K110" s="133"/>
      <c r="L110" s="133"/>
      <c r="M110" s="274"/>
      <c r="N110" s="275"/>
      <c r="O110" s="132">
        <f t="shared" si="10"/>
        <v>0</v>
      </c>
      <c r="P110" s="133"/>
      <c r="Q110" s="133"/>
      <c r="R110" s="132">
        <f t="shared" si="8"/>
        <v>0</v>
      </c>
      <c r="S110" s="133"/>
      <c r="T110" s="134"/>
      <c r="U110" s="277" t="s">
        <v>65</v>
      </c>
      <c r="V110" s="104"/>
      <c r="W110" s="104"/>
      <c r="X110" s="104"/>
      <c r="Y110" s="105"/>
      <c r="Z110" s="105"/>
      <c r="AA110" s="104"/>
      <c r="AB110" s="104"/>
      <c r="AC110" s="104"/>
      <c r="AD110" s="105"/>
      <c r="AE110" s="105"/>
      <c r="AF110" s="105"/>
      <c r="AG110" s="114"/>
    </row>
    <row r="111" spans="1:33" ht="12" customHeight="1" x14ac:dyDescent="0.15">
      <c r="A111" s="216"/>
      <c r="B111" s="280"/>
      <c r="C111" s="218"/>
      <c r="D111" s="194"/>
      <c r="E111" s="281"/>
      <c r="F111" s="281"/>
      <c r="G111" s="281"/>
      <c r="H111" s="281"/>
      <c r="I111" s="196"/>
      <c r="J111" s="132">
        <v>30000</v>
      </c>
      <c r="K111" s="133"/>
      <c r="L111" s="133"/>
      <c r="M111" s="274"/>
      <c r="N111" s="275"/>
      <c r="O111" s="132">
        <f t="shared" si="10"/>
        <v>0</v>
      </c>
      <c r="P111" s="133"/>
      <c r="Q111" s="133"/>
      <c r="R111" s="132">
        <f t="shared" si="8"/>
        <v>0</v>
      </c>
      <c r="S111" s="133"/>
      <c r="T111" s="134"/>
      <c r="U111" s="277" t="s">
        <v>66</v>
      </c>
      <c r="V111" s="104"/>
      <c r="W111" s="104"/>
      <c r="X111" s="104"/>
      <c r="Y111" s="105"/>
      <c r="Z111" s="105"/>
      <c r="AA111" s="104"/>
      <c r="AB111" s="104"/>
      <c r="AC111" s="104"/>
      <c r="AD111" s="105"/>
      <c r="AE111" s="105"/>
      <c r="AF111" s="105"/>
      <c r="AG111" s="114"/>
    </row>
    <row r="112" spans="1:33" ht="12" customHeight="1" x14ac:dyDescent="0.15">
      <c r="A112" s="216"/>
      <c r="B112" s="280"/>
      <c r="C112" s="218"/>
      <c r="D112" s="194"/>
      <c r="E112" s="281"/>
      <c r="F112" s="281"/>
      <c r="G112" s="281"/>
      <c r="H112" s="281"/>
      <c r="I112" s="196"/>
      <c r="J112" s="132">
        <v>3000</v>
      </c>
      <c r="K112" s="133"/>
      <c r="L112" s="133"/>
      <c r="M112" s="274"/>
      <c r="N112" s="275"/>
      <c r="O112" s="132">
        <f t="shared" si="10"/>
        <v>0</v>
      </c>
      <c r="P112" s="133"/>
      <c r="Q112" s="133"/>
      <c r="R112" s="132">
        <f t="shared" si="8"/>
        <v>0</v>
      </c>
      <c r="S112" s="133"/>
      <c r="T112" s="134"/>
      <c r="U112" s="277" t="s">
        <v>68</v>
      </c>
      <c r="V112" s="104"/>
      <c r="W112" s="104"/>
      <c r="X112" s="104"/>
      <c r="Y112" s="105"/>
      <c r="Z112" s="105"/>
      <c r="AA112" s="104"/>
      <c r="AB112" s="104"/>
      <c r="AC112" s="104"/>
      <c r="AD112" s="105"/>
      <c r="AE112" s="105"/>
      <c r="AF112" s="105"/>
      <c r="AG112" s="114"/>
    </row>
    <row r="113" spans="1:33" ht="12" customHeight="1" x14ac:dyDescent="0.15">
      <c r="A113" s="216"/>
      <c r="B113" s="280"/>
      <c r="C113" s="218"/>
      <c r="D113" s="197"/>
      <c r="E113" s="198"/>
      <c r="F113" s="198"/>
      <c r="G113" s="198"/>
      <c r="H113" s="198"/>
      <c r="I113" s="199"/>
      <c r="J113" s="208"/>
      <c r="K113" s="209"/>
      <c r="L113" s="210"/>
      <c r="M113" s="272"/>
      <c r="N113" s="273"/>
      <c r="O113" s="161">
        <f t="shared" si="10"/>
        <v>0</v>
      </c>
      <c r="P113" s="162"/>
      <c r="Q113" s="162"/>
      <c r="R113" s="161">
        <f t="shared" si="8"/>
        <v>0</v>
      </c>
      <c r="S113" s="162"/>
      <c r="T113" s="163"/>
      <c r="U113" s="140" t="s">
        <v>153</v>
      </c>
      <c r="V113" s="141"/>
      <c r="W113" s="141"/>
      <c r="X113" s="141"/>
      <c r="Y113" s="141"/>
      <c r="Z113" s="141"/>
      <c r="AA113" s="141"/>
      <c r="AB113" s="141"/>
      <c r="AC113" s="141"/>
      <c r="AD113" s="141"/>
      <c r="AE113" s="141"/>
      <c r="AF113" s="141"/>
      <c r="AG113" s="142"/>
    </row>
    <row r="114" spans="1:33" ht="12" customHeight="1" x14ac:dyDescent="0.15">
      <c r="A114" s="216"/>
      <c r="B114" s="280"/>
      <c r="C114" s="218"/>
      <c r="D114" s="143" t="s">
        <v>155</v>
      </c>
      <c r="E114" s="144"/>
      <c r="F114" s="144"/>
      <c r="G114" s="144"/>
      <c r="H114" s="144"/>
      <c r="I114" s="145"/>
      <c r="J114" s="146"/>
      <c r="K114" s="147"/>
      <c r="L114" s="147"/>
      <c r="M114" s="148"/>
      <c r="N114" s="149"/>
      <c r="O114" s="150">
        <f>J114*M114</f>
        <v>0</v>
      </c>
      <c r="P114" s="151"/>
      <c r="Q114" s="151"/>
      <c r="R114" s="152">
        <f t="shared" si="8"/>
        <v>0</v>
      </c>
      <c r="S114" s="153"/>
      <c r="T114" s="154"/>
      <c r="U114" s="155" t="s">
        <v>33</v>
      </c>
      <c r="V114" s="156"/>
      <c r="W114" s="156"/>
      <c r="X114" s="156"/>
      <c r="Y114" s="156"/>
      <c r="Z114" s="156"/>
      <c r="AA114" s="156"/>
      <c r="AB114" s="156"/>
      <c r="AC114" s="156"/>
      <c r="AD114" s="156"/>
      <c r="AE114" s="156"/>
      <c r="AF114" s="156"/>
      <c r="AG114" s="157"/>
    </row>
    <row r="115" spans="1:33" ht="12" customHeight="1" x14ac:dyDescent="0.15">
      <c r="A115" s="216"/>
      <c r="B115" s="280"/>
      <c r="C115" s="218"/>
      <c r="D115" s="175" t="s">
        <v>112</v>
      </c>
      <c r="E115" s="175"/>
      <c r="F115" s="175"/>
      <c r="G115" s="175"/>
      <c r="H115" s="175"/>
      <c r="I115" s="175"/>
      <c r="J115" s="188"/>
      <c r="K115" s="188"/>
      <c r="L115" s="188"/>
      <c r="M115" s="188"/>
      <c r="N115" s="188"/>
      <c r="O115" s="190">
        <f>ROUND(SUM(O84:Q114)*0.2,0)</f>
        <v>100000</v>
      </c>
      <c r="P115" s="190"/>
      <c r="Q115" s="190"/>
      <c r="R115" s="152">
        <f>ROUND(O115*$T$69,0)</f>
        <v>10000</v>
      </c>
      <c r="S115" s="153"/>
      <c r="T115" s="154"/>
      <c r="U115" s="127" t="s">
        <v>154</v>
      </c>
      <c r="V115" s="128"/>
      <c r="W115" s="128"/>
      <c r="X115" s="128"/>
      <c r="Y115" s="128"/>
      <c r="Z115" s="128"/>
      <c r="AA115" s="128"/>
      <c r="AB115" s="128"/>
      <c r="AC115" s="128"/>
      <c r="AD115" s="128"/>
      <c r="AE115" s="128"/>
      <c r="AF115" s="128"/>
      <c r="AG115" s="113"/>
    </row>
    <row r="116" spans="1:33" ht="12" customHeight="1" x14ac:dyDescent="0.15">
      <c r="A116" s="219"/>
      <c r="B116" s="220"/>
      <c r="C116" s="221"/>
      <c r="D116" s="175" t="s">
        <v>113</v>
      </c>
      <c r="E116" s="175"/>
      <c r="F116" s="175"/>
      <c r="G116" s="175"/>
      <c r="H116" s="175"/>
      <c r="I116" s="175"/>
      <c r="J116" s="188"/>
      <c r="K116" s="188"/>
      <c r="L116" s="188"/>
      <c r="M116" s="188"/>
      <c r="N116" s="188"/>
      <c r="O116" s="189">
        <f>SUM(O84:Q115)</f>
        <v>600000</v>
      </c>
      <c r="P116" s="189"/>
      <c r="Q116" s="189"/>
      <c r="R116" s="150">
        <f>SUM(R84:T115)</f>
        <v>60000</v>
      </c>
      <c r="S116" s="151"/>
      <c r="T116" s="169"/>
      <c r="U116" s="127" t="s">
        <v>133</v>
      </c>
      <c r="V116" s="128"/>
      <c r="W116" s="128"/>
      <c r="X116" s="128"/>
      <c r="Y116" s="128"/>
      <c r="Z116" s="128"/>
      <c r="AA116" s="128"/>
      <c r="AB116" s="128"/>
      <c r="AC116" s="128"/>
      <c r="AD116" s="128"/>
      <c r="AE116" s="128"/>
      <c r="AF116" s="128"/>
      <c r="AG116" s="113"/>
    </row>
    <row r="117" spans="1:33" ht="12" customHeight="1" x14ac:dyDescent="0.15">
      <c r="A117" s="175" t="s">
        <v>5</v>
      </c>
      <c r="B117" s="175"/>
      <c r="C117" s="175"/>
      <c r="D117" s="175"/>
      <c r="E117" s="175"/>
      <c r="F117" s="175"/>
      <c r="G117" s="175"/>
      <c r="H117" s="175"/>
      <c r="I117" s="175"/>
      <c r="J117" s="188"/>
      <c r="K117" s="188"/>
      <c r="L117" s="188"/>
      <c r="M117" s="188"/>
      <c r="N117" s="188"/>
      <c r="O117" s="189">
        <f>ROUND(O116*0.3,0)</f>
        <v>180000</v>
      </c>
      <c r="P117" s="189"/>
      <c r="Q117" s="189"/>
      <c r="R117" s="152">
        <f>ROUND(O117*$T$69,0)</f>
        <v>18000</v>
      </c>
      <c r="S117" s="153"/>
      <c r="T117" s="154"/>
      <c r="U117" s="111" t="s">
        <v>116</v>
      </c>
      <c r="V117" s="126"/>
      <c r="W117" s="126"/>
      <c r="X117" s="126"/>
      <c r="Y117" s="126"/>
      <c r="Z117" s="126"/>
      <c r="AA117" s="126"/>
      <c r="AB117" s="126"/>
      <c r="AC117" s="126"/>
      <c r="AD117" s="126"/>
      <c r="AE117" s="126"/>
      <c r="AF117" s="126"/>
      <c r="AG117" s="112"/>
    </row>
    <row r="118" spans="1:33" ht="12" customHeight="1" x14ac:dyDescent="0.15">
      <c r="A118" s="187" t="s">
        <v>78</v>
      </c>
      <c r="B118" s="168"/>
      <c r="C118" s="168"/>
      <c r="D118" s="168"/>
      <c r="E118" s="168"/>
      <c r="F118" s="168"/>
      <c r="G118" s="168"/>
      <c r="H118" s="168"/>
      <c r="I118" s="169"/>
      <c r="J118" s="188"/>
      <c r="K118" s="188"/>
      <c r="L118" s="188"/>
      <c r="M118" s="188"/>
      <c r="N118" s="188"/>
      <c r="O118" s="151">
        <f>+O116+O117</f>
        <v>780000</v>
      </c>
      <c r="P118" s="151"/>
      <c r="Q118" s="151"/>
      <c r="R118" s="150">
        <f>+R116+R117</f>
        <v>78000</v>
      </c>
      <c r="S118" s="151"/>
      <c r="T118" s="151"/>
      <c r="U118" s="127"/>
      <c r="V118" s="128"/>
      <c r="W118" s="128"/>
      <c r="X118" s="128"/>
      <c r="Y118" s="128"/>
      <c r="Z118" s="128"/>
      <c r="AA118" s="128"/>
      <c r="AB118" s="128"/>
      <c r="AC118" s="128"/>
      <c r="AD118" s="128"/>
      <c r="AE118" s="128"/>
      <c r="AF118" s="128"/>
      <c r="AG118" s="113"/>
    </row>
    <row r="121" spans="1:33" ht="12" customHeight="1" x14ac:dyDescent="0.15">
      <c r="A121" s="125" t="s">
        <v>12</v>
      </c>
    </row>
    <row r="122" spans="1:33" ht="12" customHeight="1" x14ac:dyDescent="0.15">
      <c r="A122" s="180" t="s">
        <v>0</v>
      </c>
      <c r="B122" s="180"/>
      <c r="C122" s="180"/>
      <c r="D122" s="180" t="s">
        <v>1</v>
      </c>
      <c r="E122" s="180"/>
      <c r="F122" s="180"/>
      <c r="G122" s="180"/>
      <c r="H122" s="180"/>
      <c r="I122" s="180"/>
      <c r="J122" s="222" t="s">
        <v>23</v>
      </c>
      <c r="K122" s="223"/>
      <c r="L122" s="224"/>
      <c r="M122" s="222" t="s">
        <v>43</v>
      </c>
      <c r="N122" s="224"/>
      <c r="O122" s="164" t="s">
        <v>2</v>
      </c>
      <c r="P122" s="165"/>
      <c r="Q122" s="166"/>
      <c r="R122" s="121" t="s">
        <v>6</v>
      </c>
      <c r="S122" s="122"/>
      <c r="T122" s="109">
        <f>T53</f>
        <v>0.1</v>
      </c>
      <c r="U122" s="165" t="s">
        <v>3</v>
      </c>
      <c r="V122" s="165"/>
      <c r="W122" s="165"/>
      <c r="X122" s="165"/>
      <c r="Y122" s="165"/>
      <c r="Z122" s="165"/>
      <c r="AA122" s="165"/>
      <c r="AB122" s="165"/>
      <c r="AC122" s="165"/>
      <c r="AD122" s="165"/>
      <c r="AE122" s="165"/>
      <c r="AF122" s="165"/>
      <c r="AG122" s="166"/>
    </row>
    <row r="123" spans="1:33" ht="12" customHeight="1" x14ac:dyDescent="0.15">
      <c r="A123" s="143" t="s">
        <v>4</v>
      </c>
      <c r="B123" s="144"/>
      <c r="C123" s="145"/>
      <c r="D123" s="143" t="s">
        <v>134</v>
      </c>
      <c r="E123" s="144"/>
      <c r="F123" s="144"/>
      <c r="G123" s="144"/>
      <c r="H123" s="144"/>
      <c r="I123" s="145"/>
      <c r="J123" s="158">
        <v>50000</v>
      </c>
      <c r="K123" s="159"/>
      <c r="L123" s="159"/>
      <c r="M123" s="176"/>
      <c r="N123" s="177"/>
      <c r="O123" s="158">
        <f>J123*M123</f>
        <v>0</v>
      </c>
      <c r="P123" s="159"/>
      <c r="Q123" s="159"/>
      <c r="R123" s="158">
        <f>ROUND(O123*$T$16,0)</f>
        <v>0</v>
      </c>
      <c r="S123" s="159"/>
      <c r="T123" s="160"/>
      <c r="U123" s="276" t="s">
        <v>70</v>
      </c>
      <c r="V123" s="129"/>
      <c r="W123" s="129"/>
      <c r="X123" s="129"/>
      <c r="Y123" s="97"/>
      <c r="Z123" s="97"/>
      <c r="AA123" s="129"/>
      <c r="AB123" s="129"/>
      <c r="AC123" s="207"/>
      <c r="AD123" s="207"/>
      <c r="AE123" s="129"/>
      <c r="AF123" s="129"/>
      <c r="AG123" s="118"/>
    </row>
    <row r="124" spans="1:33" ht="12" customHeight="1" x14ac:dyDescent="0.15">
      <c r="A124" s="181"/>
      <c r="B124" s="182"/>
      <c r="C124" s="183"/>
      <c r="D124" s="184"/>
      <c r="E124" s="185"/>
      <c r="F124" s="185"/>
      <c r="G124" s="185"/>
      <c r="H124" s="185"/>
      <c r="I124" s="154"/>
      <c r="J124" s="161">
        <v>80000</v>
      </c>
      <c r="K124" s="162"/>
      <c r="L124" s="162"/>
      <c r="M124" s="211"/>
      <c r="N124" s="212"/>
      <c r="O124" s="161">
        <f t="shared" ref="O124" si="11">J124*M124</f>
        <v>0</v>
      </c>
      <c r="P124" s="162"/>
      <c r="Q124" s="162"/>
      <c r="R124" s="161">
        <f>ROUND(O124*$T$16,0)</f>
        <v>0</v>
      </c>
      <c r="S124" s="162"/>
      <c r="T124" s="163"/>
      <c r="U124" s="278" t="s">
        <v>71</v>
      </c>
      <c r="V124" s="100"/>
      <c r="W124" s="100"/>
      <c r="X124" s="100"/>
      <c r="Y124" s="101"/>
      <c r="Z124" s="101"/>
      <c r="AA124" s="100"/>
      <c r="AB124" s="100"/>
      <c r="AC124" s="100"/>
      <c r="AD124" s="101"/>
      <c r="AE124" s="101"/>
      <c r="AF124" s="101"/>
      <c r="AG124" s="110"/>
    </row>
    <row r="125" spans="1:33" ht="12" customHeight="1" x14ac:dyDescent="0.15">
      <c r="A125" s="181"/>
      <c r="B125" s="182"/>
      <c r="C125" s="183"/>
      <c r="D125" s="143" t="s">
        <v>135</v>
      </c>
      <c r="E125" s="144"/>
      <c r="F125" s="144"/>
      <c r="G125" s="144"/>
      <c r="H125" s="144"/>
      <c r="I125" s="145"/>
      <c r="J125" s="158">
        <v>50000</v>
      </c>
      <c r="K125" s="159"/>
      <c r="L125" s="159"/>
      <c r="M125" s="176"/>
      <c r="N125" s="177"/>
      <c r="O125" s="158">
        <f>J125*M125</f>
        <v>0</v>
      </c>
      <c r="P125" s="159"/>
      <c r="Q125" s="159"/>
      <c r="R125" s="158">
        <f>ROUND(O125*$T$16,0)</f>
        <v>0</v>
      </c>
      <c r="S125" s="159"/>
      <c r="T125" s="160"/>
      <c r="U125" s="276" t="s">
        <v>70</v>
      </c>
      <c r="V125" s="129"/>
      <c r="W125" s="129"/>
      <c r="X125" s="129"/>
      <c r="Y125" s="97"/>
      <c r="Z125" s="97"/>
      <c r="AA125" s="129"/>
      <c r="AB125" s="129"/>
      <c r="AC125" s="207"/>
      <c r="AD125" s="207"/>
      <c r="AE125" s="129"/>
      <c r="AF125" s="129"/>
      <c r="AG125" s="118"/>
    </row>
    <row r="126" spans="1:33" ht="12" customHeight="1" x14ac:dyDescent="0.15">
      <c r="A126" s="181"/>
      <c r="B126" s="182"/>
      <c r="C126" s="183"/>
      <c r="D126" s="184"/>
      <c r="E126" s="185"/>
      <c r="F126" s="185"/>
      <c r="G126" s="185"/>
      <c r="H126" s="185"/>
      <c r="I126" s="154"/>
      <c r="J126" s="161">
        <v>80000</v>
      </c>
      <c r="K126" s="162"/>
      <c r="L126" s="162"/>
      <c r="M126" s="211"/>
      <c r="N126" s="212"/>
      <c r="O126" s="161">
        <f>J126*M126</f>
        <v>0</v>
      </c>
      <c r="P126" s="162"/>
      <c r="Q126" s="162"/>
      <c r="R126" s="161">
        <f>ROUND(O126*$T$16,0)</f>
        <v>0</v>
      </c>
      <c r="S126" s="162"/>
      <c r="T126" s="163"/>
      <c r="U126" s="278" t="s">
        <v>71</v>
      </c>
      <c r="V126" s="100"/>
      <c r="W126" s="100"/>
      <c r="X126" s="100"/>
      <c r="Y126" s="101"/>
      <c r="Z126" s="101"/>
      <c r="AA126" s="100"/>
      <c r="AB126" s="100"/>
      <c r="AC126" s="100"/>
      <c r="AD126" s="101"/>
      <c r="AE126" s="101"/>
      <c r="AF126" s="101"/>
      <c r="AG126" s="110"/>
    </row>
    <row r="127" spans="1:33" ht="12" customHeight="1" x14ac:dyDescent="0.15">
      <c r="A127" s="181"/>
      <c r="B127" s="182"/>
      <c r="C127" s="183"/>
      <c r="D127" s="175" t="s">
        <v>112</v>
      </c>
      <c r="E127" s="175"/>
      <c r="F127" s="175"/>
      <c r="G127" s="175"/>
      <c r="H127" s="175"/>
      <c r="I127" s="175"/>
      <c r="J127" s="188"/>
      <c r="K127" s="188"/>
      <c r="L127" s="188"/>
      <c r="M127" s="188"/>
      <c r="N127" s="188"/>
      <c r="O127" s="190">
        <f>ROUND(SUM(O123:Q126)*0.2,0)</f>
        <v>0</v>
      </c>
      <c r="P127" s="190"/>
      <c r="Q127" s="190"/>
      <c r="R127" s="152">
        <f>ROUND(O127*$T$69,0)</f>
        <v>0</v>
      </c>
      <c r="S127" s="153"/>
      <c r="T127" s="154"/>
      <c r="U127" s="127" t="s">
        <v>136</v>
      </c>
      <c r="V127" s="128"/>
      <c r="W127" s="128"/>
      <c r="X127" s="128"/>
      <c r="Y127" s="128"/>
      <c r="Z127" s="128"/>
      <c r="AA127" s="128"/>
      <c r="AB127" s="128"/>
      <c r="AC127" s="128"/>
      <c r="AD127" s="128"/>
      <c r="AE127" s="128"/>
      <c r="AF127" s="128"/>
      <c r="AG127" s="113"/>
    </row>
    <row r="128" spans="1:33" ht="12" customHeight="1" x14ac:dyDescent="0.15">
      <c r="A128" s="184"/>
      <c r="B128" s="185"/>
      <c r="C128" s="154"/>
      <c r="D128" s="175" t="s">
        <v>113</v>
      </c>
      <c r="E128" s="175"/>
      <c r="F128" s="175"/>
      <c r="G128" s="175"/>
      <c r="H128" s="175"/>
      <c r="I128" s="175"/>
      <c r="J128" s="188"/>
      <c r="K128" s="188"/>
      <c r="L128" s="188"/>
      <c r="M128" s="188"/>
      <c r="N128" s="188"/>
      <c r="O128" s="189">
        <f>SUM(O123:Q127)</f>
        <v>0</v>
      </c>
      <c r="P128" s="189"/>
      <c r="Q128" s="189"/>
      <c r="R128" s="150">
        <f>SUM(R123:T127)</f>
        <v>0</v>
      </c>
      <c r="S128" s="151"/>
      <c r="T128" s="169"/>
      <c r="U128" s="127" t="s">
        <v>137</v>
      </c>
      <c r="V128" s="128"/>
      <c r="W128" s="128"/>
      <c r="X128" s="128"/>
      <c r="Y128" s="128"/>
      <c r="Z128" s="128"/>
      <c r="AA128" s="128"/>
      <c r="AB128" s="128"/>
      <c r="AC128" s="128"/>
      <c r="AD128" s="128"/>
      <c r="AE128" s="128"/>
      <c r="AF128" s="128"/>
      <c r="AG128" s="113"/>
    </row>
    <row r="129" spans="1:33" ht="12" customHeight="1" x14ac:dyDescent="0.15">
      <c r="A129" s="175" t="s">
        <v>5</v>
      </c>
      <c r="B129" s="175"/>
      <c r="C129" s="175"/>
      <c r="D129" s="175"/>
      <c r="E129" s="175"/>
      <c r="F129" s="175"/>
      <c r="G129" s="175"/>
      <c r="H129" s="175"/>
      <c r="I129" s="175"/>
      <c r="J129" s="188"/>
      <c r="K129" s="188"/>
      <c r="L129" s="188"/>
      <c r="M129" s="188"/>
      <c r="N129" s="188"/>
      <c r="O129" s="189">
        <f>ROUND(O128*0.3,0)</f>
        <v>0</v>
      </c>
      <c r="P129" s="189"/>
      <c r="Q129" s="189"/>
      <c r="R129" s="152">
        <f>ROUND(O129*$T$69,0)</f>
        <v>0</v>
      </c>
      <c r="S129" s="153"/>
      <c r="T129" s="154"/>
      <c r="U129" s="111" t="s">
        <v>116</v>
      </c>
      <c r="V129" s="126"/>
      <c r="W129" s="126"/>
      <c r="X129" s="126"/>
      <c r="Y129" s="126"/>
      <c r="Z129" s="126"/>
      <c r="AA129" s="126"/>
      <c r="AB129" s="126"/>
      <c r="AC129" s="126"/>
      <c r="AD129" s="126"/>
      <c r="AE129" s="126"/>
      <c r="AF129" s="126"/>
      <c r="AG129" s="112"/>
    </row>
    <row r="130" spans="1:33" ht="12" customHeight="1" x14ac:dyDescent="0.15">
      <c r="A130" s="187" t="s">
        <v>79</v>
      </c>
      <c r="B130" s="168"/>
      <c r="C130" s="168"/>
      <c r="D130" s="168"/>
      <c r="E130" s="168"/>
      <c r="F130" s="168"/>
      <c r="G130" s="168"/>
      <c r="H130" s="168"/>
      <c r="I130" s="169"/>
      <c r="J130" s="188"/>
      <c r="K130" s="188"/>
      <c r="L130" s="188"/>
      <c r="M130" s="188"/>
      <c r="N130" s="188"/>
      <c r="O130" s="151">
        <f>+O128+O129</f>
        <v>0</v>
      </c>
      <c r="P130" s="151"/>
      <c r="Q130" s="151"/>
      <c r="R130" s="150">
        <f>+R128+R129</f>
        <v>0</v>
      </c>
      <c r="S130" s="151"/>
      <c r="T130" s="151"/>
      <c r="U130" s="127"/>
      <c r="V130" s="128"/>
      <c r="W130" s="128"/>
      <c r="X130" s="128"/>
      <c r="Y130" s="128"/>
      <c r="Z130" s="128"/>
      <c r="AA130" s="128"/>
      <c r="AB130" s="128"/>
      <c r="AC130" s="128"/>
      <c r="AD130" s="128"/>
      <c r="AE130" s="128"/>
      <c r="AF130" s="128"/>
      <c r="AG130" s="113"/>
    </row>
    <row r="132" spans="1:33" s="1" customFormat="1" ht="12" customHeight="1" thickBot="1" x14ac:dyDescent="0.2">
      <c r="O132" s="264" t="s">
        <v>2</v>
      </c>
      <c r="P132" s="264"/>
      <c r="Q132" s="264"/>
      <c r="R132" s="264"/>
      <c r="S132" s="264"/>
      <c r="U132" s="264" t="s">
        <v>6</v>
      </c>
      <c r="V132" s="264"/>
      <c r="W132" s="264"/>
      <c r="X132" s="264"/>
      <c r="Y132" s="264"/>
      <c r="AA132" s="264" t="s">
        <v>7</v>
      </c>
      <c r="AB132" s="264"/>
      <c r="AC132" s="264"/>
      <c r="AD132" s="264"/>
      <c r="AE132" s="264"/>
      <c r="AF132" s="264"/>
    </row>
    <row r="133" spans="1:33" s="1" customFormat="1" ht="12" customHeight="1" thickBot="1" x14ac:dyDescent="0.2">
      <c r="D133" s="1" t="s">
        <v>75</v>
      </c>
      <c r="E133" s="81"/>
      <c r="F133" s="81"/>
      <c r="G133" s="81"/>
      <c r="I133" s="54" t="s">
        <v>76</v>
      </c>
      <c r="J133" s="11"/>
      <c r="M133" s="1" t="s">
        <v>9</v>
      </c>
      <c r="O133" s="204">
        <f>O24+O42+O50+O63</f>
        <v>2049840</v>
      </c>
      <c r="P133" s="205"/>
      <c r="Q133" s="205"/>
      <c r="R133" s="205"/>
      <c r="S133" s="206"/>
      <c r="T133" s="12" t="s">
        <v>10</v>
      </c>
      <c r="U133" s="204">
        <f>R24+R42+R50+R63</f>
        <v>204984</v>
      </c>
      <c r="V133" s="205"/>
      <c r="W133" s="205"/>
      <c r="X133" s="205"/>
      <c r="Y133" s="206"/>
      <c r="Z133" s="12" t="s">
        <v>11</v>
      </c>
      <c r="AA133" s="204">
        <f>+O133+U133</f>
        <v>2254824</v>
      </c>
      <c r="AB133" s="205"/>
      <c r="AC133" s="205"/>
      <c r="AD133" s="205"/>
      <c r="AE133" s="205"/>
      <c r="AF133" s="206"/>
    </row>
    <row r="134" spans="1:33" s="1" customFormat="1" ht="12" customHeight="1" thickBot="1" x14ac:dyDescent="0.2">
      <c r="D134" s="11"/>
      <c r="E134" s="11"/>
      <c r="F134" s="11"/>
      <c r="I134" s="11"/>
      <c r="J134" s="11"/>
      <c r="O134" s="263"/>
      <c r="P134" s="263"/>
      <c r="Q134" s="263"/>
      <c r="R134" s="263"/>
      <c r="S134" s="263"/>
      <c r="U134" s="263"/>
      <c r="V134" s="263"/>
      <c r="W134" s="263"/>
      <c r="X134" s="263"/>
      <c r="Y134" s="263"/>
      <c r="AA134" s="263"/>
      <c r="AB134" s="263"/>
      <c r="AC134" s="263"/>
      <c r="AD134" s="263"/>
      <c r="AE134" s="263"/>
      <c r="AF134" s="263"/>
    </row>
    <row r="135" spans="1:33" s="1" customFormat="1" ht="12" customHeight="1" thickBot="1" x14ac:dyDescent="0.2">
      <c r="D135" s="1" t="s">
        <v>183</v>
      </c>
      <c r="E135" s="81"/>
      <c r="F135" s="81"/>
      <c r="G135" s="81"/>
      <c r="I135" s="54" t="s">
        <v>80</v>
      </c>
      <c r="J135" s="11"/>
      <c r="M135" s="1" t="s">
        <v>9</v>
      </c>
      <c r="O135" s="204">
        <f>O79+O118</f>
        <v>3993600</v>
      </c>
      <c r="P135" s="205"/>
      <c r="Q135" s="205"/>
      <c r="R135" s="205"/>
      <c r="S135" s="206"/>
      <c r="T135" s="12" t="s">
        <v>10</v>
      </c>
      <c r="U135" s="204">
        <f>R79+R118</f>
        <v>399360</v>
      </c>
      <c r="V135" s="205"/>
      <c r="W135" s="205"/>
      <c r="X135" s="205"/>
      <c r="Y135" s="206"/>
      <c r="Z135" s="12" t="s">
        <v>11</v>
      </c>
      <c r="AA135" s="204">
        <f>+O135+U135</f>
        <v>4392960</v>
      </c>
      <c r="AB135" s="205"/>
      <c r="AC135" s="205"/>
      <c r="AD135" s="205"/>
      <c r="AE135" s="205"/>
      <c r="AF135" s="206"/>
    </row>
    <row r="136" spans="1:33" s="52" customFormat="1" ht="12" customHeight="1" thickBot="1" x14ac:dyDescent="0.2">
      <c r="A136" s="9"/>
      <c r="D136" s="9"/>
      <c r="E136" s="9"/>
      <c r="F136" s="9"/>
      <c r="G136" s="9"/>
      <c r="J136" s="7"/>
      <c r="O136" s="63"/>
      <c r="P136" s="63"/>
      <c r="Q136" s="63"/>
      <c r="R136" s="63"/>
      <c r="S136" s="63"/>
      <c r="T136" s="8"/>
      <c r="U136" s="63"/>
      <c r="V136" s="63"/>
      <c r="W136" s="63"/>
      <c r="X136" s="63"/>
      <c r="Y136" s="63"/>
      <c r="Z136" s="8"/>
      <c r="AA136" s="63"/>
      <c r="AB136" s="63"/>
      <c r="AC136" s="63"/>
      <c r="AD136" s="63"/>
      <c r="AE136" s="63"/>
      <c r="AF136" s="63"/>
    </row>
    <row r="137" spans="1:33" s="2" customFormat="1" ht="12" customHeight="1" thickBot="1" x14ac:dyDescent="0.2">
      <c r="A137" s="64"/>
      <c r="D137" s="65" t="s">
        <v>82</v>
      </c>
      <c r="E137" s="64"/>
      <c r="F137" s="64"/>
      <c r="G137" s="64"/>
      <c r="J137" s="66" t="s">
        <v>81</v>
      </c>
      <c r="M137" s="1" t="s">
        <v>9</v>
      </c>
      <c r="O137" s="201">
        <f>+O130</f>
        <v>0</v>
      </c>
      <c r="P137" s="202"/>
      <c r="Q137" s="202"/>
      <c r="R137" s="202"/>
      <c r="S137" s="203"/>
      <c r="T137" s="67" t="s">
        <v>10</v>
      </c>
      <c r="U137" s="201">
        <f>+R130</f>
        <v>0</v>
      </c>
      <c r="V137" s="202"/>
      <c r="W137" s="202"/>
      <c r="X137" s="202"/>
      <c r="Y137" s="203"/>
      <c r="Z137" s="67" t="s">
        <v>11</v>
      </c>
      <c r="AA137" s="201">
        <f>+O137+U137</f>
        <v>0</v>
      </c>
      <c r="AB137" s="202"/>
      <c r="AC137" s="202"/>
      <c r="AD137" s="202"/>
      <c r="AE137" s="202"/>
      <c r="AF137" s="203"/>
    </row>
    <row r="138" spans="1:33" s="52" customFormat="1" ht="12" customHeight="1" x14ac:dyDescent="0.15">
      <c r="A138" s="9"/>
      <c r="D138" s="126"/>
      <c r="E138" s="55"/>
      <c r="F138" s="55"/>
      <c r="G138" s="55"/>
      <c r="H138" s="56"/>
      <c r="I138" s="56"/>
      <c r="J138" s="56"/>
      <c r="K138" s="56"/>
      <c r="L138" s="56"/>
      <c r="M138" s="56"/>
      <c r="N138" s="56"/>
      <c r="O138" s="57"/>
      <c r="P138" s="57"/>
      <c r="Q138" s="57"/>
      <c r="R138" s="57"/>
      <c r="S138" s="57"/>
      <c r="T138" s="58"/>
      <c r="U138" s="57"/>
      <c r="V138" s="57"/>
      <c r="W138" s="57"/>
      <c r="X138" s="57"/>
      <c r="Y138" s="57"/>
      <c r="Z138" s="58"/>
      <c r="AA138" s="57"/>
      <c r="AB138" s="57"/>
      <c r="AC138" s="57"/>
      <c r="AD138" s="57"/>
      <c r="AE138" s="57"/>
      <c r="AF138" s="57"/>
      <c r="AG138" s="56"/>
    </row>
    <row r="139" spans="1:33" s="52" customFormat="1" ht="12" customHeight="1" thickBot="1" x14ac:dyDescent="0.2">
      <c r="A139" s="9"/>
      <c r="D139" s="125"/>
      <c r="E139" s="9"/>
      <c r="F139" s="9"/>
      <c r="G139" s="9"/>
      <c r="O139" s="10"/>
      <c r="P139" s="10"/>
      <c r="Q139" s="10"/>
      <c r="R139" s="10"/>
      <c r="S139" s="10"/>
      <c r="T139" s="8"/>
      <c r="U139" s="10"/>
      <c r="V139" s="10"/>
      <c r="W139" s="10"/>
      <c r="X139" s="10"/>
      <c r="Y139" s="10"/>
      <c r="Z139" s="8"/>
      <c r="AA139" s="10"/>
      <c r="AB139" s="10"/>
      <c r="AC139" s="10"/>
      <c r="AD139" s="10"/>
      <c r="AE139" s="10"/>
      <c r="AF139" s="10"/>
    </row>
    <row r="140" spans="1:33" s="1" customFormat="1" ht="12" customHeight="1" thickBot="1" x14ac:dyDescent="0.2">
      <c r="A140" s="44"/>
      <c r="D140" s="1" t="s">
        <v>83</v>
      </c>
      <c r="E140" s="44"/>
      <c r="F140" s="44"/>
      <c r="G140" s="44"/>
      <c r="O140" s="15"/>
      <c r="P140" s="15"/>
      <c r="Q140" s="15"/>
      <c r="R140" s="15"/>
      <c r="S140" s="15"/>
      <c r="T140" s="12"/>
      <c r="U140" s="15"/>
      <c r="V140" s="15"/>
      <c r="W140" s="15"/>
      <c r="X140" s="15"/>
      <c r="Y140" s="15"/>
      <c r="Z140" s="12"/>
      <c r="AA140" s="204">
        <f>AA133+AA135+AA137</f>
        <v>6647784</v>
      </c>
      <c r="AB140" s="205"/>
      <c r="AC140" s="205"/>
      <c r="AD140" s="205"/>
      <c r="AE140" s="205"/>
      <c r="AF140" s="206"/>
    </row>
    <row r="141" spans="1:33" s="1" customFormat="1" ht="12" customHeight="1" x14ac:dyDescent="0.15">
      <c r="A141" s="44"/>
      <c r="C141" s="44"/>
      <c r="D141" s="44"/>
      <c r="E141" s="44"/>
      <c r="O141" s="15"/>
      <c r="P141" s="15"/>
      <c r="Q141" s="15"/>
      <c r="R141" s="15"/>
      <c r="S141" s="15"/>
      <c r="T141" s="12"/>
      <c r="U141" s="15"/>
      <c r="V141" s="15"/>
      <c r="W141" s="15"/>
      <c r="X141" s="15"/>
      <c r="Y141" s="15"/>
      <c r="Z141" s="12"/>
      <c r="AA141" s="15"/>
      <c r="AB141" s="15"/>
      <c r="AC141" s="15"/>
      <c r="AD141" s="15"/>
      <c r="AE141" s="15"/>
      <c r="AF141" s="15"/>
    </row>
    <row r="142" spans="1:33" s="52" customFormat="1" ht="12" customHeight="1" x14ac:dyDescent="0.15">
      <c r="A142" s="9"/>
      <c r="B142" s="125"/>
      <c r="C142" s="9"/>
      <c r="D142" s="9"/>
      <c r="E142" s="9"/>
      <c r="O142" s="10"/>
      <c r="P142" s="10"/>
      <c r="Q142" s="10"/>
      <c r="R142" s="10"/>
      <c r="S142" s="10"/>
      <c r="T142" s="8"/>
      <c r="U142" s="10"/>
      <c r="V142" s="10"/>
      <c r="W142" s="10"/>
      <c r="X142" s="10"/>
      <c r="Y142" s="10"/>
      <c r="Z142" s="8"/>
      <c r="AA142" s="10"/>
      <c r="AB142" s="10"/>
      <c r="AC142" s="10"/>
      <c r="AD142" s="10"/>
      <c r="AE142" s="10"/>
      <c r="AF142" s="10"/>
    </row>
    <row r="143" spans="1:33" ht="12" customHeight="1" x14ac:dyDescent="0.15">
      <c r="A143" s="52" t="s">
        <v>96</v>
      </c>
    </row>
    <row r="144" spans="1:33" ht="12" customHeight="1" x14ac:dyDescent="0.15">
      <c r="A144" s="52"/>
    </row>
    <row r="145" spans="1:33" ht="12" customHeight="1" x14ac:dyDescent="0.15">
      <c r="A145" s="125" t="s">
        <v>17</v>
      </c>
    </row>
    <row r="146" spans="1:33" ht="12" customHeight="1" x14ac:dyDescent="0.15">
      <c r="A146" s="164" t="s">
        <v>0</v>
      </c>
      <c r="B146" s="165"/>
      <c r="C146" s="166"/>
      <c r="D146" s="164" t="s">
        <v>1</v>
      </c>
      <c r="E146" s="165"/>
      <c r="F146" s="165"/>
      <c r="G146" s="165"/>
      <c r="H146" s="165"/>
      <c r="I146" s="166"/>
      <c r="J146" s="222" t="s">
        <v>23</v>
      </c>
      <c r="K146" s="223"/>
      <c r="L146" s="224"/>
      <c r="M146" s="222" t="s">
        <v>88</v>
      </c>
      <c r="N146" s="224"/>
      <c r="O146" s="164" t="s">
        <v>2</v>
      </c>
      <c r="P146" s="165"/>
      <c r="Q146" s="166"/>
      <c r="R146" s="121" t="s">
        <v>6</v>
      </c>
      <c r="S146" s="122"/>
      <c r="T146" s="109">
        <v>0.1</v>
      </c>
      <c r="U146" s="164" t="s">
        <v>3</v>
      </c>
      <c r="V146" s="165"/>
      <c r="W146" s="165"/>
      <c r="X146" s="165"/>
      <c r="Y146" s="165"/>
      <c r="Z146" s="165"/>
      <c r="AA146" s="165"/>
      <c r="AB146" s="165"/>
      <c r="AC146" s="165"/>
      <c r="AD146" s="165"/>
      <c r="AE146" s="165"/>
      <c r="AF146" s="165"/>
      <c r="AG146" s="166"/>
    </row>
    <row r="147" spans="1:33" ht="12" customHeight="1" x14ac:dyDescent="0.15">
      <c r="A147" s="143" t="s">
        <v>18</v>
      </c>
      <c r="B147" s="144"/>
      <c r="C147" s="145"/>
      <c r="D147" s="167" t="s">
        <v>138</v>
      </c>
      <c r="E147" s="168"/>
      <c r="F147" s="168"/>
      <c r="G147" s="168"/>
      <c r="H147" s="168"/>
      <c r="I147" s="169"/>
      <c r="J147" s="150">
        <v>7000</v>
      </c>
      <c r="K147" s="151"/>
      <c r="L147" s="151"/>
      <c r="M147" s="268">
        <v>20</v>
      </c>
      <c r="N147" s="269"/>
      <c r="O147" s="150">
        <f>J147*M147</f>
        <v>140000</v>
      </c>
      <c r="P147" s="151"/>
      <c r="Q147" s="151"/>
      <c r="R147" s="228" t="s">
        <v>8</v>
      </c>
      <c r="S147" s="229"/>
      <c r="T147" s="230"/>
      <c r="U147" s="127" t="s">
        <v>85</v>
      </c>
      <c r="V147" s="123"/>
      <c r="W147" s="123"/>
      <c r="X147" s="53"/>
      <c r="Y147" s="53"/>
      <c r="Z147" s="128"/>
      <c r="AA147" s="128"/>
      <c r="AB147" s="123"/>
      <c r="AC147" s="123"/>
      <c r="AD147" s="128"/>
      <c r="AE147" s="128"/>
      <c r="AF147" s="128"/>
      <c r="AG147" s="124"/>
    </row>
    <row r="148" spans="1:33" ht="12" customHeight="1" x14ac:dyDescent="0.15">
      <c r="A148" s="181"/>
      <c r="B148" s="182"/>
      <c r="C148" s="183"/>
      <c r="D148" s="167" t="s">
        <v>139</v>
      </c>
      <c r="E148" s="168"/>
      <c r="F148" s="168"/>
      <c r="G148" s="168"/>
      <c r="H148" s="168"/>
      <c r="I148" s="169"/>
      <c r="J148" s="150">
        <v>14000</v>
      </c>
      <c r="K148" s="151"/>
      <c r="L148" s="151"/>
      <c r="M148" s="268"/>
      <c r="N148" s="269"/>
      <c r="O148" s="150">
        <f t="shared" ref="O148" si="12">J148*M148</f>
        <v>0</v>
      </c>
      <c r="P148" s="151"/>
      <c r="Q148" s="151"/>
      <c r="R148" s="228" t="s">
        <v>8</v>
      </c>
      <c r="S148" s="229"/>
      <c r="T148" s="230"/>
      <c r="U148" s="127" t="s">
        <v>85</v>
      </c>
      <c r="V148" s="123"/>
      <c r="W148" s="123"/>
      <c r="X148" s="53"/>
      <c r="Y148" s="53"/>
      <c r="Z148" s="128"/>
      <c r="AA148" s="128"/>
      <c r="AB148" s="123"/>
      <c r="AC148" s="123"/>
      <c r="AG148" s="124"/>
    </row>
    <row r="149" spans="1:33" ht="12" customHeight="1" x14ac:dyDescent="0.15">
      <c r="A149" s="181"/>
      <c r="B149" s="182"/>
      <c r="C149" s="183"/>
      <c r="D149" s="167" t="s">
        <v>140</v>
      </c>
      <c r="E149" s="168"/>
      <c r="F149" s="168"/>
      <c r="G149" s="168"/>
      <c r="H149" s="168"/>
      <c r="I149" s="169"/>
      <c r="J149" s="150">
        <v>3500</v>
      </c>
      <c r="K149" s="151"/>
      <c r="L149" s="151"/>
      <c r="M149" s="268"/>
      <c r="N149" s="269"/>
      <c r="O149" s="150">
        <f>J149*M149</f>
        <v>0</v>
      </c>
      <c r="P149" s="151"/>
      <c r="Q149" s="151"/>
      <c r="R149" s="228" t="s">
        <v>8</v>
      </c>
      <c r="S149" s="229"/>
      <c r="T149" s="230"/>
      <c r="U149" s="127" t="s">
        <v>86</v>
      </c>
      <c r="V149" s="123"/>
      <c r="W149" s="123"/>
      <c r="X149" s="53"/>
      <c r="Y149" s="53"/>
      <c r="Z149" s="128"/>
      <c r="AA149" s="128"/>
      <c r="AB149" s="123"/>
      <c r="AC149" s="123"/>
      <c r="AD149" s="128"/>
      <c r="AE149" s="128"/>
      <c r="AF149" s="128"/>
      <c r="AG149" s="124"/>
    </row>
    <row r="150" spans="1:33" ht="12" customHeight="1" x14ac:dyDescent="0.15">
      <c r="A150" s="181"/>
      <c r="B150" s="182"/>
      <c r="C150" s="183"/>
      <c r="D150" s="175" t="s">
        <v>112</v>
      </c>
      <c r="E150" s="175"/>
      <c r="F150" s="175"/>
      <c r="G150" s="175"/>
      <c r="H150" s="175"/>
      <c r="I150" s="175"/>
      <c r="J150" s="188"/>
      <c r="K150" s="188"/>
      <c r="L150" s="188"/>
      <c r="M150" s="188"/>
      <c r="N150" s="188"/>
      <c r="O150" s="240">
        <f>ROUND(SUM(O147:Q149)*0.2,0)</f>
        <v>28000</v>
      </c>
      <c r="P150" s="241"/>
      <c r="Q150" s="242"/>
      <c r="R150" s="228" t="s">
        <v>8</v>
      </c>
      <c r="S150" s="229"/>
      <c r="T150" s="230"/>
      <c r="U150" s="127" t="s">
        <v>141</v>
      </c>
      <c r="V150" s="128"/>
      <c r="W150" s="128"/>
      <c r="X150" s="128"/>
      <c r="Y150" s="128"/>
      <c r="Z150" s="128"/>
      <c r="AA150" s="128"/>
      <c r="AB150" s="128"/>
      <c r="AC150" s="128"/>
      <c r="AD150" s="128"/>
      <c r="AE150" s="128"/>
      <c r="AF150" s="128"/>
      <c r="AG150" s="113"/>
    </row>
    <row r="151" spans="1:33" ht="12" customHeight="1" x14ac:dyDescent="0.15">
      <c r="A151" s="184"/>
      <c r="B151" s="185"/>
      <c r="C151" s="154"/>
      <c r="D151" s="175" t="s">
        <v>113</v>
      </c>
      <c r="E151" s="175"/>
      <c r="F151" s="175"/>
      <c r="G151" s="175"/>
      <c r="H151" s="175"/>
      <c r="I151" s="175"/>
      <c r="J151" s="188"/>
      <c r="K151" s="188"/>
      <c r="L151" s="188"/>
      <c r="M151" s="188"/>
      <c r="N151" s="188"/>
      <c r="O151" s="243">
        <f>SUM(O147:Q150)</f>
        <v>168000</v>
      </c>
      <c r="P151" s="244"/>
      <c r="Q151" s="245"/>
      <c r="R151" s="228" t="s">
        <v>8</v>
      </c>
      <c r="S151" s="229"/>
      <c r="T151" s="230"/>
      <c r="U151" s="127" t="s">
        <v>142</v>
      </c>
      <c r="V151" s="128"/>
      <c r="W151" s="128"/>
      <c r="X151" s="128"/>
      <c r="Y151" s="128"/>
      <c r="Z151" s="128"/>
      <c r="AA151" s="128"/>
      <c r="AB151" s="128"/>
      <c r="AC151" s="128"/>
      <c r="AD151" s="128"/>
      <c r="AE151" s="128"/>
      <c r="AF151" s="128"/>
      <c r="AG151" s="113"/>
    </row>
    <row r="152" spans="1:33" ht="12" customHeight="1" x14ac:dyDescent="0.15">
      <c r="A152" s="167" t="s">
        <v>5</v>
      </c>
      <c r="B152" s="168"/>
      <c r="C152" s="168"/>
      <c r="D152" s="168"/>
      <c r="E152" s="168"/>
      <c r="F152" s="168"/>
      <c r="G152" s="168"/>
      <c r="H152" s="168"/>
      <c r="I152" s="169"/>
      <c r="J152" s="188"/>
      <c r="K152" s="188"/>
      <c r="L152" s="188"/>
      <c r="M152" s="188"/>
      <c r="N152" s="188"/>
      <c r="O152" s="243">
        <f>ROUND(O151*0.3,0)</f>
        <v>50400</v>
      </c>
      <c r="P152" s="244"/>
      <c r="Q152" s="245"/>
      <c r="R152" s="228" t="s">
        <v>8</v>
      </c>
      <c r="S152" s="229"/>
      <c r="T152" s="230"/>
      <c r="U152" s="111" t="s">
        <v>116</v>
      </c>
      <c r="V152" s="126"/>
      <c r="W152" s="126"/>
      <c r="X152" s="126"/>
      <c r="Y152" s="126"/>
      <c r="Z152" s="126"/>
      <c r="AA152" s="126"/>
      <c r="AB152" s="126"/>
      <c r="AC152" s="126"/>
      <c r="AD152" s="126"/>
      <c r="AE152" s="126"/>
      <c r="AF152" s="126"/>
      <c r="AG152" s="112"/>
    </row>
    <row r="153" spans="1:33" ht="12" customHeight="1" x14ac:dyDescent="0.15">
      <c r="A153" s="187" t="s">
        <v>84</v>
      </c>
      <c r="B153" s="246"/>
      <c r="C153" s="246"/>
      <c r="D153" s="246"/>
      <c r="E153" s="246"/>
      <c r="F153" s="246"/>
      <c r="G153" s="246"/>
      <c r="H153" s="246"/>
      <c r="I153" s="247"/>
      <c r="J153" s="188"/>
      <c r="K153" s="188"/>
      <c r="L153" s="188"/>
      <c r="M153" s="188"/>
      <c r="N153" s="188"/>
      <c r="O153" s="151">
        <f>+O151+O152</f>
        <v>218400</v>
      </c>
      <c r="P153" s="151"/>
      <c r="Q153" s="151"/>
      <c r="R153" s="228" t="s">
        <v>8</v>
      </c>
      <c r="S153" s="229"/>
      <c r="T153" s="230"/>
      <c r="U153" s="127"/>
      <c r="V153" s="128"/>
      <c r="W153" s="128"/>
      <c r="X153" s="128"/>
      <c r="Y153" s="128"/>
      <c r="Z153" s="128"/>
      <c r="AA153" s="128"/>
      <c r="AB153" s="128"/>
      <c r="AC153" s="128"/>
      <c r="AD153" s="128"/>
      <c r="AE153" s="128"/>
      <c r="AF153" s="128"/>
      <c r="AG153" s="113"/>
    </row>
    <row r="154" spans="1:33" ht="12" customHeight="1" x14ac:dyDescent="0.15">
      <c r="A154" s="52"/>
      <c r="O154" s="14"/>
      <c r="P154" s="14"/>
      <c r="Q154" s="14"/>
      <c r="R154" s="14"/>
      <c r="S154" s="14"/>
    </row>
    <row r="155" spans="1:33" ht="12" customHeight="1" thickBot="1" x14ac:dyDescent="0.2">
      <c r="A155" s="52"/>
      <c r="O155" s="14"/>
      <c r="P155" s="14"/>
      <c r="Q155" s="14"/>
      <c r="R155" s="14"/>
      <c r="S155" s="14"/>
    </row>
    <row r="156" spans="1:33" s="1" customFormat="1" ht="12" customHeight="1" thickBot="1" x14ac:dyDescent="0.2">
      <c r="B156" s="81"/>
      <c r="D156" s="1" t="s">
        <v>89</v>
      </c>
      <c r="E156" s="81"/>
      <c r="F156" s="81"/>
      <c r="G156" s="125"/>
      <c r="H156" s="125"/>
      <c r="J156" s="7" t="s">
        <v>87</v>
      </c>
      <c r="K156" s="52"/>
      <c r="L156" s="52"/>
      <c r="M156" s="1" t="s">
        <v>9</v>
      </c>
      <c r="N156" s="52"/>
      <c r="T156" s="8"/>
      <c r="U156" s="282"/>
      <c r="V156" s="282"/>
      <c r="W156" s="282"/>
      <c r="X156" s="282"/>
      <c r="Y156" s="282"/>
      <c r="Z156" s="125"/>
      <c r="AA156" s="248">
        <f>O153</f>
        <v>218400</v>
      </c>
      <c r="AB156" s="249"/>
      <c r="AC156" s="249"/>
      <c r="AD156" s="249"/>
      <c r="AE156" s="249"/>
      <c r="AF156" s="250"/>
      <c r="AG156" s="125"/>
    </row>
    <row r="157" spans="1:33" s="52" customFormat="1" ht="12" customHeight="1" x14ac:dyDescent="0.15">
      <c r="A157" s="9"/>
      <c r="B157" s="9"/>
      <c r="C157" s="9"/>
      <c r="D157" s="9"/>
      <c r="E157" s="9"/>
      <c r="H157" s="7"/>
      <c r="O157" s="10"/>
      <c r="P157" s="10"/>
      <c r="Q157" s="10"/>
      <c r="R157" s="10"/>
      <c r="S157" s="10"/>
      <c r="T157" s="8"/>
      <c r="U157" s="10"/>
      <c r="V157" s="10"/>
      <c r="W157" s="10"/>
      <c r="X157" s="10"/>
      <c r="Y157" s="10"/>
      <c r="Z157" s="8"/>
      <c r="AA157" s="10"/>
      <c r="AB157" s="10"/>
      <c r="AC157" s="10"/>
      <c r="AD157" s="10"/>
      <c r="AE157" s="10"/>
      <c r="AF157" s="10"/>
    </row>
    <row r="158" spans="1:33" s="52" customFormat="1" ht="12" customHeight="1" x14ac:dyDescent="0.15">
      <c r="A158" s="9"/>
      <c r="B158" s="9"/>
      <c r="C158" s="9"/>
      <c r="D158" s="9"/>
      <c r="E158" s="9"/>
      <c r="H158" s="7"/>
      <c r="O158" s="10"/>
      <c r="P158" s="10"/>
      <c r="Q158" s="10"/>
      <c r="R158" s="10"/>
      <c r="S158" s="10"/>
      <c r="T158" s="8"/>
      <c r="U158" s="10"/>
      <c r="V158" s="10"/>
      <c r="W158" s="10"/>
      <c r="X158" s="10"/>
      <c r="Y158" s="10"/>
      <c r="Z158" s="8"/>
      <c r="AA158" s="10"/>
      <c r="AB158" s="10"/>
      <c r="AC158" s="10"/>
      <c r="AD158" s="10"/>
      <c r="AE158" s="10"/>
      <c r="AF158" s="10"/>
    </row>
    <row r="159" spans="1:33" s="52" customFormat="1" ht="12" customHeight="1" x14ac:dyDescent="0.15">
      <c r="A159" s="9"/>
      <c r="B159" s="125" t="s">
        <v>13</v>
      </c>
      <c r="C159" s="9"/>
      <c r="D159" s="9"/>
      <c r="E159" s="9"/>
      <c r="O159" s="10"/>
      <c r="P159" s="10"/>
      <c r="Q159" s="10"/>
      <c r="R159" s="10"/>
      <c r="S159" s="10"/>
      <c r="T159" s="8"/>
      <c r="U159" s="10"/>
      <c r="V159" s="10"/>
      <c r="W159" s="10"/>
      <c r="X159" s="10"/>
      <c r="Y159" s="10"/>
      <c r="Z159" s="8"/>
      <c r="AA159" s="10"/>
      <c r="AB159" s="10"/>
      <c r="AC159" s="10"/>
      <c r="AD159" s="10"/>
      <c r="AE159" s="10"/>
      <c r="AF159" s="10"/>
    </row>
    <row r="160" spans="1:33" s="52" customFormat="1" ht="12" customHeight="1" x14ac:dyDescent="0.15">
      <c r="A160" s="9"/>
      <c r="B160" s="9"/>
      <c r="C160" s="9"/>
      <c r="D160" s="9"/>
      <c r="E160" s="9"/>
      <c r="H160" s="7"/>
      <c r="O160" s="10"/>
      <c r="P160" s="10"/>
      <c r="Q160" s="10"/>
      <c r="R160" s="10"/>
      <c r="S160" s="10"/>
      <c r="T160" s="8"/>
      <c r="U160" s="10"/>
      <c r="V160" s="10"/>
      <c r="W160" s="10"/>
      <c r="X160" s="10"/>
      <c r="Y160" s="10"/>
      <c r="Z160" s="8"/>
      <c r="AA160" s="10"/>
      <c r="AB160" s="10"/>
      <c r="AC160" s="10"/>
      <c r="AD160" s="10"/>
      <c r="AE160" s="10"/>
      <c r="AF160" s="10"/>
    </row>
    <row r="161" spans="1:33" s="52" customFormat="1" ht="12" customHeight="1" x14ac:dyDescent="0.15">
      <c r="A161" s="9"/>
      <c r="B161" s="9"/>
      <c r="C161" s="9"/>
      <c r="D161" s="9"/>
      <c r="E161" s="9"/>
      <c r="H161" s="7"/>
      <c r="O161" s="10"/>
      <c r="P161" s="10"/>
      <c r="Q161" s="10"/>
      <c r="R161" s="10"/>
      <c r="S161" s="10"/>
      <c r="T161" s="8"/>
      <c r="U161" s="10"/>
      <c r="V161" s="10"/>
      <c r="W161" s="10"/>
      <c r="X161" s="10"/>
      <c r="Y161" s="10"/>
      <c r="Z161" s="8"/>
      <c r="AA161" s="10"/>
      <c r="AB161" s="10"/>
      <c r="AC161" s="10"/>
      <c r="AD161" s="10"/>
      <c r="AE161" s="10"/>
      <c r="AF161" s="10"/>
    </row>
    <row r="162" spans="1:33" ht="12" customHeight="1" x14ac:dyDescent="0.15">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1:33" ht="12" customHeight="1" x14ac:dyDescent="0.1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sheetData>
  <mergeCells count="554">
    <mergeCell ref="AA156:AF156"/>
    <mergeCell ref="A152:I152"/>
    <mergeCell ref="J152:L152"/>
    <mergeCell ref="M152:N152"/>
    <mergeCell ref="O152:Q152"/>
    <mergeCell ref="R152:T152"/>
    <mergeCell ref="A153:I153"/>
    <mergeCell ref="J153:L153"/>
    <mergeCell ref="M153:N153"/>
    <mergeCell ref="O153:Q153"/>
    <mergeCell ref="R153:T153"/>
    <mergeCell ref="D150:I150"/>
    <mergeCell ref="J150:L150"/>
    <mergeCell ref="M150:N150"/>
    <mergeCell ref="O150:Q150"/>
    <mergeCell ref="R150:T150"/>
    <mergeCell ref="D151:I151"/>
    <mergeCell ref="J151:L151"/>
    <mergeCell ref="M151:N151"/>
    <mergeCell ref="O151:Q151"/>
    <mergeCell ref="R151:T151"/>
    <mergeCell ref="R148:T148"/>
    <mergeCell ref="D149:I149"/>
    <mergeCell ref="J149:L149"/>
    <mergeCell ref="M149:N149"/>
    <mergeCell ref="O149:Q149"/>
    <mergeCell ref="R149:T149"/>
    <mergeCell ref="A147:C151"/>
    <mergeCell ref="D147:I147"/>
    <mergeCell ref="J147:L147"/>
    <mergeCell ref="M147:N147"/>
    <mergeCell ref="O147:Q147"/>
    <mergeCell ref="R147:T147"/>
    <mergeCell ref="D148:I148"/>
    <mergeCell ref="J148:L148"/>
    <mergeCell ref="M148:N148"/>
    <mergeCell ref="O148:Q148"/>
    <mergeCell ref="AA140:AF140"/>
    <mergeCell ref="A146:C146"/>
    <mergeCell ref="D146:I146"/>
    <mergeCell ref="J146:L146"/>
    <mergeCell ref="M146:N146"/>
    <mergeCell ref="O146:Q146"/>
    <mergeCell ref="U146:AG146"/>
    <mergeCell ref="O135:S135"/>
    <mergeCell ref="U135:Y135"/>
    <mergeCell ref="AA135:AF135"/>
    <mergeCell ref="O137:S137"/>
    <mergeCell ref="U137:Y137"/>
    <mergeCell ref="AA137:AF137"/>
    <mergeCell ref="U132:Y132"/>
    <mergeCell ref="AA132:AF132"/>
    <mergeCell ref="O133:S133"/>
    <mergeCell ref="U133:Y133"/>
    <mergeCell ref="AA133:AF133"/>
    <mergeCell ref="O134:S134"/>
    <mergeCell ref="U134:Y134"/>
    <mergeCell ref="AA134:AF134"/>
    <mergeCell ref="A130:I130"/>
    <mergeCell ref="J130:L130"/>
    <mergeCell ref="M130:N130"/>
    <mergeCell ref="O130:Q130"/>
    <mergeCell ref="R130:T130"/>
    <mergeCell ref="O132:S132"/>
    <mergeCell ref="R128:T128"/>
    <mergeCell ref="A129:I129"/>
    <mergeCell ref="J129:L129"/>
    <mergeCell ref="M129:N129"/>
    <mergeCell ref="O129:Q129"/>
    <mergeCell ref="R129:T129"/>
    <mergeCell ref="AC125:AD125"/>
    <mergeCell ref="J126:L126"/>
    <mergeCell ref="M126:N126"/>
    <mergeCell ref="O126:Q126"/>
    <mergeCell ref="R126:T126"/>
    <mergeCell ref="D127:I127"/>
    <mergeCell ref="J127:L127"/>
    <mergeCell ref="M127:N127"/>
    <mergeCell ref="O127:Q127"/>
    <mergeCell ref="R127:T127"/>
    <mergeCell ref="AC123:AD123"/>
    <mergeCell ref="J124:L124"/>
    <mergeCell ref="M124:N124"/>
    <mergeCell ref="O124:Q124"/>
    <mergeCell ref="R124:T124"/>
    <mergeCell ref="D125:I126"/>
    <mergeCell ref="J125:L125"/>
    <mergeCell ref="M125:N125"/>
    <mergeCell ref="O125:Q125"/>
    <mergeCell ref="R125:T125"/>
    <mergeCell ref="A123:C128"/>
    <mergeCell ref="D123:I124"/>
    <mergeCell ref="J123:L123"/>
    <mergeCell ref="M123:N123"/>
    <mergeCell ref="O123:Q123"/>
    <mergeCell ref="R123:T123"/>
    <mergeCell ref="D128:I128"/>
    <mergeCell ref="J128:L128"/>
    <mergeCell ref="M128:N128"/>
    <mergeCell ref="O128:Q128"/>
    <mergeCell ref="A122:C122"/>
    <mergeCell ref="D122:I122"/>
    <mergeCell ref="J122:L122"/>
    <mergeCell ref="M122:N122"/>
    <mergeCell ref="O122:Q122"/>
    <mergeCell ref="U122:AG122"/>
    <mergeCell ref="A117:I117"/>
    <mergeCell ref="J117:L117"/>
    <mergeCell ref="M117:N117"/>
    <mergeCell ref="O117:Q117"/>
    <mergeCell ref="R117:T117"/>
    <mergeCell ref="A118:I118"/>
    <mergeCell ref="J118:L118"/>
    <mergeCell ref="M118:N118"/>
    <mergeCell ref="O118:Q118"/>
    <mergeCell ref="R118:T118"/>
    <mergeCell ref="D115:I115"/>
    <mergeCell ref="J115:L115"/>
    <mergeCell ref="M115:N115"/>
    <mergeCell ref="O115:Q115"/>
    <mergeCell ref="R115:T115"/>
    <mergeCell ref="D116:I116"/>
    <mergeCell ref="J116:L116"/>
    <mergeCell ref="M116:N116"/>
    <mergeCell ref="O116:Q116"/>
    <mergeCell ref="R116:T116"/>
    <mergeCell ref="U113:AG113"/>
    <mergeCell ref="D114:I114"/>
    <mergeCell ref="J114:L114"/>
    <mergeCell ref="M114:N114"/>
    <mergeCell ref="O114:Q114"/>
    <mergeCell ref="R114:T114"/>
    <mergeCell ref="U114:AG114"/>
    <mergeCell ref="J112:L112"/>
    <mergeCell ref="M112:N112"/>
    <mergeCell ref="O112:Q112"/>
    <mergeCell ref="R112:T112"/>
    <mergeCell ref="J113:L113"/>
    <mergeCell ref="M113:N113"/>
    <mergeCell ref="O113:Q113"/>
    <mergeCell ref="R113:T113"/>
    <mergeCell ref="J110:L110"/>
    <mergeCell ref="M110:N110"/>
    <mergeCell ref="O110:Q110"/>
    <mergeCell ref="R110:T110"/>
    <mergeCell ref="J111:L111"/>
    <mergeCell ref="M111:N111"/>
    <mergeCell ref="O111:Q111"/>
    <mergeCell ref="R111:T111"/>
    <mergeCell ref="J108:L108"/>
    <mergeCell ref="M108:N108"/>
    <mergeCell ref="O108:Q108"/>
    <mergeCell ref="R108:T108"/>
    <mergeCell ref="J109:L109"/>
    <mergeCell ref="M109:N109"/>
    <mergeCell ref="O109:Q109"/>
    <mergeCell ref="R109:T109"/>
    <mergeCell ref="J106:L106"/>
    <mergeCell ref="M106:N106"/>
    <mergeCell ref="O106:Q106"/>
    <mergeCell ref="R106:T106"/>
    <mergeCell ref="J107:L107"/>
    <mergeCell ref="M107:N107"/>
    <mergeCell ref="O107:Q107"/>
    <mergeCell ref="R107:T107"/>
    <mergeCell ref="J104:L104"/>
    <mergeCell ref="M104:N104"/>
    <mergeCell ref="O104:Q104"/>
    <mergeCell ref="R104:T104"/>
    <mergeCell ref="J105:L105"/>
    <mergeCell ref="M105:N105"/>
    <mergeCell ref="O105:Q105"/>
    <mergeCell ref="R105:T105"/>
    <mergeCell ref="J102:L102"/>
    <mergeCell ref="M102:N102"/>
    <mergeCell ref="O102:Q102"/>
    <mergeCell ref="R102:T102"/>
    <mergeCell ref="J103:L103"/>
    <mergeCell ref="M103:N103"/>
    <mergeCell ref="O103:Q103"/>
    <mergeCell ref="R103:T103"/>
    <mergeCell ref="J100:L100"/>
    <mergeCell ref="M100:N100"/>
    <mergeCell ref="O100:Q100"/>
    <mergeCell ref="R100:T100"/>
    <mergeCell ref="J101:L101"/>
    <mergeCell ref="M101:N101"/>
    <mergeCell ref="O101:Q101"/>
    <mergeCell ref="R101:T101"/>
    <mergeCell ref="J98:L98"/>
    <mergeCell ref="M98:N98"/>
    <mergeCell ref="O98:Q98"/>
    <mergeCell ref="R98:T98"/>
    <mergeCell ref="J99:L99"/>
    <mergeCell ref="M99:N99"/>
    <mergeCell ref="O99:Q99"/>
    <mergeCell ref="R99:T99"/>
    <mergeCell ref="J96:L96"/>
    <mergeCell ref="M96:N96"/>
    <mergeCell ref="O96:Q96"/>
    <mergeCell ref="R96:T96"/>
    <mergeCell ref="J97:L97"/>
    <mergeCell ref="M97:N97"/>
    <mergeCell ref="O97:Q97"/>
    <mergeCell ref="R97:T97"/>
    <mergeCell ref="D94:I113"/>
    <mergeCell ref="J94:L94"/>
    <mergeCell ref="M94:N94"/>
    <mergeCell ref="O94:Q94"/>
    <mergeCell ref="R94:T94"/>
    <mergeCell ref="AC94:AD94"/>
    <mergeCell ref="J95:L95"/>
    <mergeCell ref="M95:N95"/>
    <mergeCell ref="O95:Q95"/>
    <mergeCell ref="R95:T95"/>
    <mergeCell ref="J92:L92"/>
    <mergeCell ref="M92:N92"/>
    <mergeCell ref="O92:Q92"/>
    <mergeCell ref="R92:T92"/>
    <mergeCell ref="U92:AG92"/>
    <mergeCell ref="J93:L93"/>
    <mergeCell ref="M93:N93"/>
    <mergeCell ref="O93:Q93"/>
    <mergeCell ref="R93:T93"/>
    <mergeCell ref="M90:N90"/>
    <mergeCell ref="O90:Q90"/>
    <mergeCell ref="R90:T90"/>
    <mergeCell ref="J91:L91"/>
    <mergeCell ref="M91:N91"/>
    <mergeCell ref="O91:Q91"/>
    <mergeCell ref="R91:T91"/>
    <mergeCell ref="D88:I93"/>
    <mergeCell ref="J88:L88"/>
    <mergeCell ref="M88:N88"/>
    <mergeCell ref="O88:Q88"/>
    <mergeCell ref="R88:T88"/>
    <mergeCell ref="J89:L89"/>
    <mergeCell ref="M89:N89"/>
    <mergeCell ref="O89:Q89"/>
    <mergeCell ref="R89:T89"/>
    <mergeCell ref="J90:L90"/>
    <mergeCell ref="D86:I87"/>
    <mergeCell ref="J86:L86"/>
    <mergeCell ref="M86:N86"/>
    <mergeCell ref="O86:Q86"/>
    <mergeCell ref="R86:T86"/>
    <mergeCell ref="J87:L87"/>
    <mergeCell ref="M87:N87"/>
    <mergeCell ref="O87:Q87"/>
    <mergeCell ref="R87:T87"/>
    <mergeCell ref="A84:C116"/>
    <mergeCell ref="D84:I85"/>
    <mergeCell ref="J84:L84"/>
    <mergeCell ref="M84:N84"/>
    <mergeCell ref="O84:Q84"/>
    <mergeCell ref="R84:T84"/>
    <mergeCell ref="J85:L85"/>
    <mergeCell ref="M85:N85"/>
    <mergeCell ref="O85:Q85"/>
    <mergeCell ref="R85:T85"/>
    <mergeCell ref="A83:C83"/>
    <mergeCell ref="D83:I83"/>
    <mergeCell ref="J83:L83"/>
    <mergeCell ref="M83:N83"/>
    <mergeCell ref="O83:Q83"/>
    <mergeCell ref="U83:AG83"/>
    <mergeCell ref="A78:I78"/>
    <mergeCell ref="J78:L78"/>
    <mergeCell ref="M78:N78"/>
    <mergeCell ref="O78:Q78"/>
    <mergeCell ref="R78:T78"/>
    <mergeCell ref="A79:I79"/>
    <mergeCell ref="J79:L79"/>
    <mergeCell ref="M79:N79"/>
    <mergeCell ref="O79:Q79"/>
    <mergeCell ref="R79:T79"/>
    <mergeCell ref="D76:I76"/>
    <mergeCell ref="J76:L76"/>
    <mergeCell ref="M76:N76"/>
    <mergeCell ref="O76:Q76"/>
    <mergeCell ref="R76:T76"/>
    <mergeCell ref="D77:I77"/>
    <mergeCell ref="J77:L77"/>
    <mergeCell ref="M77:N77"/>
    <mergeCell ref="O77:Q77"/>
    <mergeCell ref="R77:T77"/>
    <mergeCell ref="R73:T73"/>
    <mergeCell ref="J74:L74"/>
    <mergeCell ref="M74:N74"/>
    <mergeCell ref="O74:Q74"/>
    <mergeCell ref="R74:T74"/>
    <mergeCell ref="J75:L75"/>
    <mergeCell ref="M75:N75"/>
    <mergeCell ref="O75:Q75"/>
    <mergeCell ref="R75:T75"/>
    <mergeCell ref="AC70:AD70"/>
    <mergeCell ref="J71:L71"/>
    <mergeCell ref="M71:N71"/>
    <mergeCell ref="O71:Q71"/>
    <mergeCell ref="R71:T71"/>
    <mergeCell ref="J72:L72"/>
    <mergeCell ref="M72:N72"/>
    <mergeCell ref="O72:Q72"/>
    <mergeCell ref="R72:T72"/>
    <mergeCell ref="A70:C77"/>
    <mergeCell ref="D70:I72"/>
    <mergeCell ref="J70:L70"/>
    <mergeCell ref="M70:N70"/>
    <mergeCell ref="O70:Q70"/>
    <mergeCell ref="R70:T70"/>
    <mergeCell ref="D73:I74"/>
    <mergeCell ref="J73:L73"/>
    <mergeCell ref="M73:N73"/>
    <mergeCell ref="O73:Q73"/>
    <mergeCell ref="A69:C69"/>
    <mergeCell ref="D69:I69"/>
    <mergeCell ref="J69:L69"/>
    <mergeCell ref="M69:N69"/>
    <mergeCell ref="O69:Q69"/>
    <mergeCell ref="U69:AG69"/>
    <mergeCell ref="A62:I62"/>
    <mergeCell ref="J62:L62"/>
    <mergeCell ref="M62:N62"/>
    <mergeCell ref="O62:Q62"/>
    <mergeCell ref="R62:T62"/>
    <mergeCell ref="A63:I63"/>
    <mergeCell ref="J63:L63"/>
    <mergeCell ref="M63:N63"/>
    <mergeCell ref="O63:Q63"/>
    <mergeCell ref="R63:T63"/>
    <mergeCell ref="D60:I60"/>
    <mergeCell ref="J60:L60"/>
    <mergeCell ref="M60:N60"/>
    <mergeCell ref="O60:Q60"/>
    <mergeCell ref="R60:T60"/>
    <mergeCell ref="D61:I61"/>
    <mergeCell ref="J61:L61"/>
    <mergeCell ref="M61:N61"/>
    <mergeCell ref="O61:Q61"/>
    <mergeCell ref="R61:T61"/>
    <mergeCell ref="U58:AG58"/>
    <mergeCell ref="D59:I59"/>
    <mergeCell ref="J59:L59"/>
    <mergeCell ref="M59:N59"/>
    <mergeCell ref="O59:Q59"/>
    <mergeCell ref="R59:T59"/>
    <mergeCell ref="U59:AG59"/>
    <mergeCell ref="J57:L57"/>
    <mergeCell ref="M57:N57"/>
    <mergeCell ref="O57:Q57"/>
    <mergeCell ref="R57:T57"/>
    <mergeCell ref="U57:AG57"/>
    <mergeCell ref="D58:I58"/>
    <mergeCell ref="J58:L58"/>
    <mergeCell ref="M58:N58"/>
    <mergeCell ref="O58:Q58"/>
    <mergeCell ref="R58:T58"/>
    <mergeCell ref="M55:N55"/>
    <mergeCell ref="O55:Q55"/>
    <mergeCell ref="R55:T55"/>
    <mergeCell ref="U55:AG55"/>
    <mergeCell ref="D56:I57"/>
    <mergeCell ref="J56:L56"/>
    <mergeCell ref="M56:N56"/>
    <mergeCell ref="O56:Q56"/>
    <mergeCell ref="R56:T56"/>
    <mergeCell ref="U56:AG56"/>
    <mergeCell ref="U53:AG53"/>
    <mergeCell ref="A54:C61"/>
    <mergeCell ref="D54:I54"/>
    <mergeCell ref="J54:L54"/>
    <mergeCell ref="M54:N54"/>
    <mergeCell ref="O54:Q54"/>
    <mergeCell ref="R54:T54"/>
    <mergeCell ref="U54:AG54"/>
    <mergeCell ref="D55:I55"/>
    <mergeCell ref="J55:L55"/>
    <mergeCell ref="A50:I50"/>
    <mergeCell ref="J50:L50"/>
    <mergeCell ref="M50:N50"/>
    <mergeCell ref="O50:Q50"/>
    <mergeCell ref="R50:T50"/>
    <mergeCell ref="A53:C53"/>
    <mergeCell ref="D53:I53"/>
    <mergeCell ref="J53:L53"/>
    <mergeCell ref="M53:N53"/>
    <mergeCell ref="O53:Q53"/>
    <mergeCell ref="R48:T48"/>
    <mergeCell ref="A49:I49"/>
    <mergeCell ref="J49:L49"/>
    <mergeCell ref="M49:N49"/>
    <mergeCell ref="O49:Q49"/>
    <mergeCell ref="R49:T49"/>
    <mergeCell ref="U46:AG46"/>
    <mergeCell ref="D47:I47"/>
    <mergeCell ref="J47:L47"/>
    <mergeCell ref="M47:N47"/>
    <mergeCell ref="O47:Q47"/>
    <mergeCell ref="R47:T47"/>
    <mergeCell ref="A46:C48"/>
    <mergeCell ref="D46:I46"/>
    <mergeCell ref="J46:L46"/>
    <mergeCell ref="M46:N46"/>
    <mergeCell ref="O46:Q46"/>
    <mergeCell ref="R46:T46"/>
    <mergeCell ref="D48:I48"/>
    <mergeCell ref="J48:L48"/>
    <mergeCell ref="M48:N48"/>
    <mergeCell ref="O48:Q48"/>
    <mergeCell ref="A45:C45"/>
    <mergeCell ref="D45:I45"/>
    <mergeCell ref="J45:L45"/>
    <mergeCell ref="M45:N45"/>
    <mergeCell ref="O45:Q45"/>
    <mergeCell ref="U45:AG45"/>
    <mergeCell ref="A41:I41"/>
    <mergeCell ref="J41:L41"/>
    <mergeCell ref="M41:N41"/>
    <mergeCell ref="O41:Q41"/>
    <mergeCell ref="R41:T41"/>
    <mergeCell ref="A42:I42"/>
    <mergeCell ref="J42:L42"/>
    <mergeCell ref="M42:N42"/>
    <mergeCell ref="O42:Q42"/>
    <mergeCell ref="R42:T42"/>
    <mergeCell ref="D39:I39"/>
    <mergeCell ref="J39:L39"/>
    <mergeCell ref="M39:N39"/>
    <mergeCell ref="O39:Q39"/>
    <mergeCell ref="R39:T39"/>
    <mergeCell ref="D40:I40"/>
    <mergeCell ref="J40:L40"/>
    <mergeCell ref="M40:N40"/>
    <mergeCell ref="O40:Q40"/>
    <mergeCell ref="R40:T40"/>
    <mergeCell ref="U37:AG37"/>
    <mergeCell ref="J38:L38"/>
    <mergeCell ref="M38:N38"/>
    <mergeCell ref="O38:Q38"/>
    <mergeCell ref="R38:T38"/>
    <mergeCell ref="U38:AG38"/>
    <mergeCell ref="D36:I38"/>
    <mergeCell ref="J36:L36"/>
    <mergeCell ref="M36:N36"/>
    <mergeCell ref="O36:Q36"/>
    <mergeCell ref="R36:T36"/>
    <mergeCell ref="U36:AG36"/>
    <mergeCell ref="J37:L37"/>
    <mergeCell ref="M37:N37"/>
    <mergeCell ref="O37:Q37"/>
    <mergeCell ref="R37:T37"/>
    <mergeCell ref="J34:L34"/>
    <mergeCell ref="M34:N34"/>
    <mergeCell ref="O34:Q34"/>
    <mergeCell ref="R34:T34"/>
    <mergeCell ref="U34:AG34"/>
    <mergeCell ref="J35:L35"/>
    <mergeCell ref="M35:N35"/>
    <mergeCell ref="O35:Q35"/>
    <mergeCell ref="R35:T35"/>
    <mergeCell ref="U35:AG35"/>
    <mergeCell ref="U32:AG32"/>
    <mergeCell ref="J33:L33"/>
    <mergeCell ref="M33:N33"/>
    <mergeCell ref="O33:Q33"/>
    <mergeCell ref="R33:T33"/>
    <mergeCell ref="U33:AG33"/>
    <mergeCell ref="D31:I35"/>
    <mergeCell ref="J31:L31"/>
    <mergeCell ref="M31:N31"/>
    <mergeCell ref="O31:Q31"/>
    <mergeCell ref="R31:T31"/>
    <mergeCell ref="U31:AG31"/>
    <mergeCell ref="J32:L32"/>
    <mergeCell ref="M32:N32"/>
    <mergeCell ref="O32:Q32"/>
    <mergeCell ref="R32:T32"/>
    <mergeCell ref="M29:N29"/>
    <mergeCell ref="O29:Q29"/>
    <mergeCell ref="R29:T29"/>
    <mergeCell ref="U29:AG29"/>
    <mergeCell ref="J30:L30"/>
    <mergeCell ref="M30:N30"/>
    <mergeCell ref="O30:Q30"/>
    <mergeCell ref="R30:T30"/>
    <mergeCell ref="U30:AG30"/>
    <mergeCell ref="U27:AG27"/>
    <mergeCell ref="A28:C40"/>
    <mergeCell ref="D28:I28"/>
    <mergeCell ref="J28:L28"/>
    <mergeCell ref="M28:N28"/>
    <mergeCell ref="O28:Q28"/>
    <mergeCell ref="R28:T28"/>
    <mergeCell ref="U28:AG28"/>
    <mergeCell ref="D29:I30"/>
    <mergeCell ref="J29:L29"/>
    <mergeCell ref="A24:I24"/>
    <mergeCell ref="J24:L24"/>
    <mergeCell ref="M24:N24"/>
    <mergeCell ref="O24:Q24"/>
    <mergeCell ref="R24:T24"/>
    <mergeCell ref="A27:C27"/>
    <mergeCell ref="D27:I27"/>
    <mergeCell ref="J27:L27"/>
    <mergeCell ref="M27:N27"/>
    <mergeCell ref="O27:Q27"/>
    <mergeCell ref="D22:I22"/>
    <mergeCell ref="J22:L22"/>
    <mergeCell ref="M22:N22"/>
    <mergeCell ref="O22:Q22"/>
    <mergeCell ref="R22:T22"/>
    <mergeCell ref="A23:I23"/>
    <mergeCell ref="J23:L23"/>
    <mergeCell ref="M23:N23"/>
    <mergeCell ref="O23:Q23"/>
    <mergeCell ref="R23:T23"/>
    <mergeCell ref="D20:I20"/>
    <mergeCell ref="J20:L20"/>
    <mergeCell ref="M20:N20"/>
    <mergeCell ref="O20:Q20"/>
    <mergeCell ref="R20:T20"/>
    <mergeCell ref="D21:I21"/>
    <mergeCell ref="J21:L21"/>
    <mergeCell ref="M21:N21"/>
    <mergeCell ref="O21:Q21"/>
    <mergeCell ref="R21:T21"/>
    <mergeCell ref="R18:T18"/>
    <mergeCell ref="D19:I19"/>
    <mergeCell ref="J19:L19"/>
    <mergeCell ref="M19:N19"/>
    <mergeCell ref="O19:Q19"/>
    <mergeCell ref="R19:T19"/>
    <mergeCell ref="A17:C22"/>
    <mergeCell ref="D17:I17"/>
    <mergeCell ref="J17:L17"/>
    <mergeCell ref="M17:N17"/>
    <mergeCell ref="O17:Q17"/>
    <mergeCell ref="R17:T17"/>
    <mergeCell ref="D18:I18"/>
    <mergeCell ref="J18:L18"/>
    <mergeCell ref="M18:N18"/>
    <mergeCell ref="O18:Q18"/>
    <mergeCell ref="A16:C16"/>
    <mergeCell ref="D16:I16"/>
    <mergeCell ref="J16:L16"/>
    <mergeCell ref="M16:N16"/>
    <mergeCell ref="O16:Q16"/>
    <mergeCell ref="U16:AG16"/>
    <mergeCell ref="U2:V2"/>
    <mergeCell ref="W2:AG2"/>
    <mergeCell ref="U3:V4"/>
    <mergeCell ref="W3:AG3"/>
    <mergeCell ref="W4:AG4"/>
    <mergeCell ref="A6:AG6"/>
  </mergeCells>
  <phoneticPr fontId="1"/>
  <printOptions horizontalCentered="1"/>
  <pageMargins left="0.59055118110236227" right="0.59055118110236227" top="0.39370078740157483" bottom="0.39370078740157483" header="0.11811023622047245" footer="0.51181102362204722"/>
  <pageSetup paperSize="9" scale="60" orientation="landscape" r:id="rId1"/>
  <headerFooter alignWithMargins="0">
    <oddHeader xml:space="preserve">&amp;R
</oddHeader>
  </headerFooter>
  <rowBreaks count="1" manualBreakCount="1">
    <brk id="79" max="5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FE56-46A7-4B6D-86A4-0086F6BBA9F8}">
  <sheetPr>
    <tabColor rgb="FFFFFF00"/>
  </sheetPr>
  <dimension ref="A1:BG46"/>
  <sheetViews>
    <sheetView view="pageBreakPreview" zoomScale="115" zoomScaleNormal="100" zoomScaleSheetLayoutView="115" workbookViewId="0">
      <selection activeCell="R37" sqref="R37:T37"/>
    </sheetView>
  </sheetViews>
  <sheetFormatPr defaultColWidth="3.25" defaultRowHeight="12" customHeight="1" x14ac:dyDescent="0.15"/>
  <cols>
    <col min="1" max="8" width="3.25" style="77" customWidth="1"/>
    <col min="9" max="9" width="6.625" style="77" customWidth="1"/>
    <col min="10" max="20" width="3.25" style="77" customWidth="1"/>
    <col min="21" max="21" width="4.75" style="77" customWidth="1"/>
    <col min="22" max="16384" width="3.25" style="77"/>
  </cols>
  <sheetData>
    <row r="1" spans="1:59" ht="12" customHeight="1" x14ac:dyDescent="0.15">
      <c r="A1" s="38" t="s">
        <v>98</v>
      </c>
      <c r="AF1" s="4"/>
    </row>
    <row r="2" spans="1:59" ht="12" customHeight="1" x14ac:dyDescent="0.15">
      <c r="A2" s="38"/>
      <c r="U2" s="254" t="s">
        <v>21</v>
      </c>
      <c r="V2" s="254"/>
      <c r="W2" s="254"/>
      <c r="X2" s="254"/>
      <c r="Y2" s="254"/>
      <c r="Z2" s="254"/>
      <c r="AA2" s="254"/>
      <c r="AB2" s="254"/>
      <c r="AC2" s="254"/>
      <c r="AD2" s="254"/>
      <c r="AE2" s="254"/>
      <c r="AF2" s="254"/>
    </row>
    <row r="3" spans="1:59" ht="12" customHeight="1" x14ac:dyDescent="0.15">
      <c r="A3" s="38"/>
      <c r="U3" s="254" t="s">
        <v>0</v>
      </c>
      <c r="V3" s="254"/>
      <c r="W3" s="255" t="s">
        <v>19</v>
      </c>
      <c r="X3" s="255"/>
      <c r="Y3" s="255"/>
      <c r="Z3" s="255"/>
      <c r="AA3" s="255"/>
      <c r="AB3" s="255"/>
      <c r="AC3" s="255"/>
      <c r="AD3" s="255"/>
      <c r="AE3" s="255"/>
      <c r="AF3" s="255"/>
    </row>
    <row r="4" spans="1:59" ht="12" customHeight="1" x14ac:dyDescent="0.15">
      <c r="A4" s="5"/>
      <c r="D4" s="83"/>
      <c r="E4" s="83"/>
      <c r="U4" s="254"/>
      <c r="V4" s="254"/>
      <c r="W4" s="255" t="s">
        <v>20</v>
      </c>
      <c r="X4" s="255"/>
      <c r="Y4" s="255"/>
      <c r="Z4" s="255"/>
      <c r="AA4" s="255"/>
      <c r="AB4" s="255"/>
      <c r="AC4" s="255"/>
      <c r="AD4" s="255"/>
      <c r="AE4" s="255"/>
      <c r="AF4" s="255"/>
    </row>
    <row r="5" spans="1:59" ht="12"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59" ht="18.75" x14ac:dyDescent="0.15">
      <c r="A6" s="179" t="s">
        <v>176</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row>
    <row r="7" spans="1:59" ht="12" customHeight="1" x14ac:dyDescent="0.15">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row>
    <row r="8" spans="1:59" ht="18" customHeight="1" x14ac:dyDescent="0.15">
      <c r="A8" s="90" t="s">
        <v>91</v>
      </c>
      <c r="B8" s="90"/>
      <c r="C8" s="90"/>
      <c r="D8" s="90"/>
      <c r="E8" s="90"/>
      <c r="F8" s="90"/>
      <c r="G8" s="90"/>
      <c r="H8" s="90" t="s">
        <v>95</v>
      </c>
      <c r="I8" s="90"/>
      <c r="J8" s="90"/>
      <c r="K8" s="90"/>
      <c r="L8" s="90"/>
      <c r="M8" s="90"/>
      <c r="N8" s="90"/>
      <c r="O8" s="90"/>
      <c r="P8" s="90"/>
      <c r="Q8" s="90"/>
      <c r="R8" s="90"/>
      <c r="S8" s="90"/>
      <c r="T8" s="90"/>
      <c r="U8" s="90"/>
      <c r="V8" s="90"/>
      <c r="W8" s="90"/>
      <c r="X8" s="90"/>
      <c r="Y8" s="90"/>
      <c r="Z8" s="90"/>
      <c r="AA8" s="90"/>
    </row>
    <row r="9" spans="1:59" ht="18" customHeight="1" x14ac:dyDescent="0.15">
      <c r="A9" s="89" t="s">
        <v>92</v>
      </c>
      <c r="B9" s="89"/>
      <c r="C9" s="89"/>
      <c r="D9" s="89"/>
      <c r="E9" s="89"/>
      <c r="F9" s="89"/>
      <c r="G9" s="89"/>
      <c r="H9" s="89" t="s">
        <v>95</v>
      </c>
      <c r="I9" s="89"/>
      <c r="J9" s="89"/>
      <c r="K9" s="89"/>
      <c r="L9" s="89"/>
      <c r="M9" s="89"/>
      <c r="N9" s="89"/>
      <c r="O9" s="89"/>
      <c r="P9" s="89"/>
      <c r="Q9" s="89"/>
      <c r="R9" s="89"/>
      <c r="S9" s="89"/>
      <c r="T9" s="89"/>
      <c r="U9" s="89"/>
      <c r="V9" s="89"/>
      <c r="W9" s="89"/>
      <c r="X9" s="89"/>
      <c r="Y9" s="89"/>
      <c r="Z9" s="89"/>
      <c r="AA9" s="89"/>
    </row>
    <row r="10" spans="1:59" ht="18" customHeight="1" x14ac:dyDescent="0.15">
      <c r="A10" s="89" t="s">
        <v>93</v>
      </c>
      <c r="B10" s="89"/>
      <c r="C10" s="89"/>
      <c r="D10" s="89"/>
      <c r="E10" s="89"/>
      <c r="F10" s="89"/>
      <c r="G10" s="89"/>
      <c r="H10" s="89" t="s">
        <v>95</v>
      </c>
      <c r="I10" s="89"/>
      <c r="J10" s="89"/>
      <c r="K10" s="89"/>
      <c r="L10" s="89"/>
      <c r="M10" s="89"/>
      <c r="N10" s="89"/>
      <c r="O10" s="89"/>
      <c r="P10" s="89"/>
      <c r="Q10" s="89"/>
      <c r="R10" s="89"/>
      <c r="S10" s="89"/>
      <c r="T10" s="89"/>
      <c r="U10" s="89"/>
      <c r="V10" s="89"/>
      <c r="W10" s="89"/>
      <c r="X10" s="89"/>
      <c r="Y10" s="89"/>
      <c r="Z10" s="89"/>
      <c r="AA10" s="89"/>
    </row>
    <row r="11" spans="1:59" ht="18" customHeight="1" x14ac:dyDescent="0.15">
      <c r="A11" s="89" t="s">
        <v>94</v>
      </c>
      <c r="B11" s="89"/>
      <c r="C11" s="89"/>
      <c r="D11" s="89"/>
      <c r="E11" s="89"/>
      <c r="F11" s="89"/>
      <c r="G11" s="89"/>
      <c r="H11" s="89" t="s">
        <v>95</v>
      </c>
      <c r="I11" s="89"/>
      <c r="J11" s="89"/>
      <c r="K11" s="89"/>
      <c r="L11" s="89"/>
      <c r="M11" s="89"/>
      <c r="N11" s="89"/>
      <c r="O11" s="89"/>
      <c r="P11" s="89"/>
      <c r="Q11" s="89"/>
      <c r="R11" s="89"/>
      <c r="S11" s="89"/>
      <c r="T11" s="89"/>
      <c r="U11" s="89"/>
      <c r="V11" s="89"/>
      <c r="W11" s="89"/>
      <c r="X11" s="89"/>
      <c r="Y11" s="89"/>
      <c r="Z11" s="89"/>
      <c r="AA11" s="89"/>
    </row>
    <row r="12" spans="1:59" ht="12" customHeight="1" x14ac:dyDescent="0.15">
      <c r="A12" s="86"/>
      <c r="B12" s="87"/>
      <c r="C12" s="72"/>
      <c r="D12" s="72"/>
      <c r="E12" s="72"/>
      <c r="F12" s="72"/>
      <c r="G12" s="72"/>
      <c r="H12" s="72"/>
      <c r="I12" s="72"/>
      <c r="J12" s="72"/>
      <c r="K12" s="72"/>
      <c r="L12" s="72"/>
      <c r="M12" s="72"/>
      <c r="N12" s="72"/>
      <c r="O12" s="72"/>
      <c r="P12" s="72"/>
      <c r="Q12" s="72"/>
      <c r="R12" s="72"/>
      <c r="S12" s="72"/>
      <c r="T12" s="72"/>
      <c r="U12" s="72"/>
      <c r="V12" s="72"/>
      <c r="W12" s="72"/>
      <c r="X12" s="72"/>
      <c r="Y12" s="72"/>
      <c r="Z12" s="72"/>
      <c r="AA12" s="72"/>
    </row>
    <row r="13" spans="1:59" ht="12" customHeight="1" x14ac:dyDescent="0.15">
      <c r="A13" s="52" t="s">
        <v>34</v>
      </c>
    </row>
    <row r="15" spans="1:59" ht="12" customHeight="1" x14ac:dyDescent="0.15">
      <c r="A15" s="52" t="s">
        <v>15</v>
      </c>
    </row>
    <row r="16" spans="1:59" ht="12" customHeight="1" x14ac:dyDescent="0.15">
      <c r="A16" s="164" t="s">
        <v>0</v>
      </c>
      <c r="B16" s="165"/>
      <c r="C16" s="166"/>
      <c r="D16" s="164" t="s">
        <v>1</v>
      </c>
      <c r="E16" s="165"/>
      <c r="F16" s="165"/>
      <c r="G16" s="165"/>
      <c r="H16" s="165"/>
      <c r="I16" s="166"/>
      <c r="J16" s="222" t="s">
        <v>23</v>
      </c>
      <c r="K16" s="223"/>
      <c r="L16" s="224"/>
      <c r="M16" s="222" t="s">
        <v>24</v>
      </c>
      <c r="N16" s="224"/>
      <c r="O16" s="180" t="s">
        <v>2</v>
      </c>
      <c r="P16" s="180"/>
      <c r="Q16" s="164"/>
      <c r="R16" s="107" t="s">
        <v>6</v>
      </c>
      <c r="S16" s="108"/>
      <c r="T16" s="109">
        <v>0.1</v>
      </c>
      <c r="U16" s="165" t="s">
        <v>3</v>
      </c>
      <c r="V16" s="165"/>
      <c r="W16" s="165"/>
      <c r="X16" s="165"/>
      <c r="Y16" s="165"/>
      <c r="Z16" s="165"/>
      <c r="AA16" s="165"/>
      <c r="AB16" s="165"/>
      <c r="AC16" s="165"/>
      <c r="AD16" s="165"/>
      <c r="AE16" s="165"/>
      <c r="AF16" s="166"/>
    </row>
    <row r="17" spans="1:32" ht="12" customHeight="1" x14ac:dyDescent="0.15">
      <c r="A17" s="143" t="s">
        <v>4</v>
      </c>
      <c r="B17" s="144"/>
      <c r="C17" s="145"/>
      <c r="D17" s="175" t="s">
        <v>99</v>
      </c>
      <c r="E17" s="175"/>
      <c r="F17" s="175"/>
      <c r="G17" s="175"/>
      <c r="H17" s="175"/>
      <c r="I17" s="175"/>
      <c r="J17" s="150">
        <v>170000</v>
      </c>
      <c r="K17" s="151"/>
      <c r="L17" s="151"/>
      <c r="M17" s="148"/>
      <c r="N17" s="149"/>
      <c r="O17" s="150">
        <f>J17*M17</f>
        <v>0</v>
      </c>
      <c r="P17" s="151"/>
      <c r="Q17" s="151"/>
      <c r="R17" s="152">
        <f>ROUND(O17*$T$16,0)</f>
        <v>0</v>
      </c>
      <c r="S17" s="153"/>
      <c r="T17" s="154"/>
      <c r="U17" s="74" t="s">
        <v>30</v>
      </c>
      <c r="V17" s="74"/>
      <c r="W17" s="69"/>
      <c r="X17" s="69"/>
      <c r="Y17" s="69"/>
      <c r="Z17" s="69"/>
      <c r="AA17" s="69"/>
      <c r="AB17" s="69"/>
      <c r="AC17" s="69"/>
      <c r="AD17" s="69"/>
      <c r="AE17" s="69"/>
      <c r="AF17" s="76"/>
    </row>
    <row r="18" spans="1:32" ht="12" customHeight="1" x14ac:dyDescent="0.15">
      <c r="A18" s="181"/>
      <c r="B18" s="182"/>
      <c r="C18" s="183"/>
      <c r="D18" s="175" t="s">
        <v>143</v>
      </c>
      <c r="E18" s="175"/>
      <c r="F18" s="175"/>
      <c r="G18" s="175"/>
      <c r="H18" s="175"/>
      <c r="I18" s="175"/>
      <c r="J18" s="170"/>
      <c r="K18" s="171"/>
      <c r="L18" s="172"/>
      <c r="M18" s="173"/>
      <c r="N18" s="174"/>
      <c r="O18" s="150">
        <f>ROUND(SUM(O17:Q17)*0.2,0)</f>
        <v>0</v>
      </c>
      <c r="P18" s="151"/>
      <c r="Q18" s="151"/>
      <c r="R18" s="152">
        <f>ROUND(O18*$T$16,0)</f>
        <v>0</v>
      </c>
      <c r="S18" s="153"/>
      <c r="T18" s="154"/>
      <c r="U18" s="75" t="s">
        <v>145</v>
      </c>
      <c r="V18" s="69"/>
      <c r="W18" s="69"/>
      <c r="X18" s="69"/>
      <c r="Y18" s="69"/>
      <c r="Z18" s="69"/>
      <c r="AA18" s="69"/>
      <c r="AB18" s="69"/>
      <c r="AC18" s="69"/>
      <c r="AD18" s="69"/>
      <c r="AE18" s="69"/>
      <c r="AF18" s="76"/>
    </row>
    <row r="19" spans="1:32" ht="12" customHeight="1" x14ac:dyDescent="0.15">
      <c r="A19" s="184"/>
      <c r="B19" s="185"/>
      <c r="C19" s="154"/>
      <c r="D19" s="175" t="s">
        <v>144</v>
      </c>
      <c r="E19" s="175"/>
      <c r="F19" s="175"/>
      <c r="G19" s="175"/>
      <c r="H19" s="175"/>
      <c r="I19" s="175"/>
      <c r="J19" s="170"/>
      <c r="K19" s="171"/>
      <c r="L19" s="172"/>
      <c r="M19" s="173"/>
      <c r="N19" s="174"/>
      <c r="O19" s="150">
        <f>SUM(O17:Q18)</f>
        <v>0</v>
      </c>
      <c r="P19" s="151"/>
      <c r="Q19" s="151"/>
      <c r="R19" s="152">
        <f>+SUM(R17:T18)</f>
        <v>0</v>
      </c>
      <c r="S19" s="153"/>
      <c r="T19" s="154"/>
      <c r="U19" s="75" t="s">
        <v>146</v>
      </c>
      <c r="V19" s="69"/>
      <c r="W19" s="69"/>
      <c r="X19" s="69"/>
      <c r="Y19" s="69"/>
      <c r="Z19" s="69"/>
      <c r="AA19" s="69"/>
      <c r="AB19" s="69"/>
      <c r="AC19" s="69"/>
      <c r="AD19" s="69"/>
      <c r="AE19" s="69"/>
      <c r="AF19" s="76"/>
    </row>
    <row r="20" spans="1:32" ht="12" customHeight="1" x14ac:dyDescent="0.15">
      <c r="A20" s="167" t="s">
        <v>5</v>
      </c>
      <c r="B20" s="168"/>
      <c r="C20" s="168"/>
      <c r="D20" s="168"/>
      <c r="E20" s="168"/>
      <c r="F20" s="168"/>
      <c r="G20" s="168"/>
      <c r="H20" s="168"/>
      <c r="I20" s="169"/>
      <c r="J20" s="170"/>
      <c r="K20" s="171"/>
      <c r="L20" s="172"/>
      <c r="M20" s="173"/>
      <c r="N20" s="174"/>
      <c r="O20" s="150">
        <f>ROUND(O19*0.3,0)</f>
        <v>0</v>
      </c>
      <c r="P20" s="151"/>
      <c r="Q20" s="151"/>
      <c r="R20" s="152">
        <f>ROUND(O20*$T$16,0)</f>
        <v>0</v>
      </c>
      <c r="S20" s="153"/>
      <c r="T20" s="154"/>
      <c r="U20" s="74" t="s">
        <v>147</v>
      </c>
      <c r="V20" s="69"/>
      <c r="W20" s="69"/>
      <c r="X20" s="69"/>
      <c r="Y20" s="69"/>
      <c r="Z20" s="69"/>
      <c r="AA20" s="69"/>
      <c r="AB20" s="69"/>
      <c r="AC20" s="69"/>
      <c r="AD20" s="69"/>
      <c r="AE20" s="69"/>
      <c r="AF20" s="76"/>
    </row>
    <row r="21" spans="1:32" ht="12" customHeight="1" x14ac:dyDescent="0.15">
      <c r="A21" s="187" t="s">
        <v>14</v>
      </c>
      <c r="B21" s="168"/>
      <c r="C21" s="168"/>
      <c r="D21" s="168"/>
      <c r="E21" s="168"/>
      <c r="F21" s="168"/>
      <c r="G21" s="168"/>
      <c r="H21" s="168"/>
      <c r="I21" s="169"/>
      <c r="J21" s="170"/>
      <c r="K21" s="171"/>
      <c r="L21" s="172"/>
      <c r="M21" s="173"/>
      <c r="N21" s="174"/>
      <c r="O21" s="150">
        <f>+O19+O20</f>
        <v>0</v>
      </c>
      <c r="P21" s="151"/>
      <c r="Q21" s="151"/>
      <c r="R21" s="150">
        <f>+R19+R20</f>
        <v>0</v>
      </c>
      <c r="S21" s="151"/>
      <c r="T21" s="151"/>
      <c r="U21" s="75"/>
      <c r="V21" s="69"/>
      <c r="W21" s="69"/>
      <c r="X21" s="69"/>
      <c r="Y21" s="69"/>
      <c r="Z21" s="69"/>
      <c r="AA21" s="69"/>
      <c r="AB21" s="69"/>
      <c r="AC21" s="69"/>
      <c r="AD21" s="69"/>
      <c r="AE21" s="69"/>
      <c r="AF21" s="76"/>
    </row>
    <row r="23" spans="1:32" ht="12" customHeight="1" x14ac:dyDescent="0.15">
      <c r="A23" s="52" t="s">
        <v>97</v>
      </c>
    </row>
    <row r="24" spans="1:32" ht="12" customHeight="1" x14ac:dyDescent="0.15">
      <c r="A24" s="164" t="s">
        <v>0</v>
      </c>
      <c r="B24" s="165"/>
      <c r="C24" s="166"/>
      <c r="D24" s="164" t="s">
        <v>1</v>
      </c>
      <c r="E24" s="165"/>
      <c r="F24" s="165"/>
      <c r="G24" s="165"/>
      <c r="H24" s="165"/>
      <c r="I24" s="166"/>
      <c r="J24" s="222" t="s">
        <v>23</v>
      </c>
      <c r="K24" s="223"/>
      <c r="L24" s="224"/>
      <c r="M24" s="222" t="s">
        <v>29</v>
      </c>
      <c r="N24" s="224"/>
      <c r="O24" s="164" t="s">
        <v>2</v>
      </c>
      <c r="P24" s="165"/>
      <c r="Q24" s="166"/>
      <c r="R24" s="107" t="s">
        <v>6</v>
      </c>
      <c r="S24" s="108"/>
      <c r="T24" s="109">
        <v>0.1</v>
      </c>
      <c r="U24" s="164" t="s">
        <v>3</v>
      </c>
      <c r="V24" s="165"/>
      <c r="W24" s="165"/>
      <c r="X24" s="165"/>
      <c r="Y24" s="165"/>
      <c r="Z24" s="165"/>
      <c r="AA24" s="165"/>
      <c r="AB24" s="165"/>
      <c r="AC24" s="165"/>
      <c r="AD24" s="165"/>
      <c r="AE24" s="165"/>
      <c r="AF24" s="166"/>
    </row>
    <row r="25" spans="1:32" ht="12" customHeight="1" x14ac:dyDescent="0.15">
      <c r="A25" s="143" t="s">
        <v>16</v>
      </c>
      <c r="B25" s="144"/>
      <c r="C25" s="145"/>
      <c r="D25" s="175" t="s">
        <v>117</v>
      </c>
      <c r="E25" s="175"/>
      <c r="F25" s="175"/>
      <c r="G25" s="175"/>
      <c r="H25" s="175"/>
      <c r="I25" s="175"/>
      <c r="J25" s="150">
        <v>100000</v>
      </c>
      <c r="K25" s="151"/>
      <c r="L25" s="151"/>
      <c r="M25" s="148"/>
      <c r="N25" s="149"/>
      <c r="O25" s="150">
        <f>J25*M25</f>
        <v>0</v>
      </c>
      <c r="P25" s="151"/>
      <c r="Q25" s="151"/>
      <c r="R25" s="152">
        <f>ROUND(O25*$T$16,0)</f>
        <v>0</v>
      </c>
      <c r="S25" s="153"/>
      <c r="T25" s="154"/>
      <c r="U25" s="155" t="s">
        <v>31</v>
      </c>
      <c r="V25" s="156"/>
      <c r="W25" s="156"/>
      <c r="X25" s="156"/>
      <c r="Y25" s="156"/>
      <c r="Z25" s="156"/>
      <c r="AA25" s="156"/>
      <c r="AB25" s="156"/>
      <c r="AC25" s="156"/>
      <c r="AD25" s="156"/>
      <c r="AE25" s="156"/>
      <c r="AF25" s="157"/>
    </row>
    <row r="26" spans="1:32" ht="12" customHeight="1" x14ac:dyDescent="0.15">
      <c r="A26" s="181"/>
      <c r="B26" s="182"/>
      <c r="C26" s="183"/>
      <c r="D26" s="175" t="s">
        <v>148</v>
      </c>
      <c r="E26" s="175"/>
      <c r="F26" s="175"/>
      <c r="G26" s="175"/>
      <c r="H26" s="175"/>
      <c r="I26" s="175"/>
      <c r="J26" s="170"/>
      <c r="K26" s="171"/>
      <c r="L26" s="172"/>
      <c r="M26" s="173"/>
      <c r="N26" s="174"/>
      <c r="O26" s="150">
        <f>ROUND(SUM(O25)*0.2,0)</f>
        <v>0</v>
      </c>
      <c r="P26" s="151"/>
      <c r="Q26" s="151"/>
      <c r="R26" s="152">
        <f>ROUND(O26*$T$16,0)</f>
        <v>0</v>
      </c>
      <c r="S26" s="153"/>
      <c r="T26" s="154"/>
      <c r="U26" s="75" t="s">
        <v>118</v>
      </c>
      <c r="V26" s="70"/>
      <c r="W26" s="70"/>
      <c r="X26" s="70"/>
      <c r="Y26" s="70"/>
      <c r="Z26" s="70"/>
      <c r="AA26" s="70"/>
      <c r="AB26" s="70"/>
      <c r="AC26" s="70"/>
      <c r="AD26" s="70"/>
      <c r="AE26" s="70"/>
      <c r="AF26" s="71"/>
    </row>
    <row r="27" spans="1:32" ht="12" customHeight="1" x14ac:dyDescent="0.15">
      <c r="A27" s="184"/>
      <c r="B27" s="185"/>
      <c r="C27" s="154"/>
      <c r="D27" s="175" t="s">
        <v>149</v>
      </c>
      <c r="E27" s="175"/>
      <c r="F27" s="175"/>
      <c r="G27" s="175"/>
      <c r="H27" s="175"/>
      <c r="I27" s="175"/>
      <c r="J27" s="170"/>
      <c r="K27" s="171"/>
      <c r="L27" s="172"/>
      <c r="M27" s="173"/>
      <c r="N27" s="174"/>
      <c r="O27" s="150">
        <f>SUM(O25:Q26)</f>
        <v>0</v>
      </c>
      <c r="P27" s="151"/>
      <c r="Q27" s="151"/>
      <c r="R27" s="152">
        <f>+SUM(R25:T26)</f>
        <v>0</v>
      </c>
      <c r="S27" s="153"/>
      <c r="T27" s="154"/>
      <c r="U27" s="75" t="s">
        <v>150</v>
      </c>
      <c r="V27" s="69"/>
      <c r="W27" s="69"/>
      <c r="X27" s="69"/>
      <c r="Y27" s="69"/>
      <c r="Z27" s="69"/>
      <c r="AA27" s="69"/>
      <c r="AB27" s="69"/>
      <c r="AC27" s="69"/>
      <c r="AD27" s="69"/>
      <c r="AE27" s="69"/>
      <c r="AF27" s="76"/>
    </row>
    <row r="28" spans="1:32" ht="12" customHeight="1" x14ac:dyDescent="0.15">
      <c r="A28" s="167" t="s">
        <v>5</v>
      </c>
      <c r="B28" s="168"/>
      <c r="C28" s="168"/>
      <c r="D28" s="168"/>
      <c r="E28" s="168"/>
      <c r="F28" s="168"/>
      <c r="G28" s="168"/>
      <c r="H28" s="168"/>
      <c r="I28" s="169"/>
      <c r="J28" s="170"/>
      <c r="K28" s="171"/>
      <c r="L28" s="172"/>
      <c r="M28" s="173"/>
      <c r="N28" s="174"/>
      <c r="O28" s="150">
        <f>ROUND(O27*0.3,0)</f>
        <v>0</v>
      </c>
      <c r="P28" s="151"/>
      <c r="Q28" s="151"/>
      <c r="R28" s="152">
        <f>ROUND(O28*$T$16,0)</f>
        <v>0</v>
      </c>
      <c r="S28" s="153"/>
      <c r="T28" s="154"/>
      <c r="U28" s="74" t="s">
        <v>151</v>
      </c>
      <c r="V28" s="69"/>
      <c r="W28" s="69"/>
      <c r="X28" s="69"/>
      <c r="Y28" s="69"/>
      <c r="Z28" s="69"/>
      <c r="AA28" s="69"/>
      <c r="AB28" s="69"/>
      <c r="AC28" s="69"/>
      <c r="AD28" s="69"/>
      <c r="AE28" s="69"/>
      <c r="AF28" s="76"/>
    </row>
    <row r="29" spans="1:32" ht="12" customHeight="1" x14ac:dyDescent="0.15">
      <c r="A29" s="187" t="s">
        <v>73</v>
      </c>
      <c r="B29" s="168"/>
      <c r="C29" s="168"/>
      <c r="D29" s="168"/>
      <c r="E29" s="168"/>
      <c r="F29" s="168"/>
      <c r="G29" s="168"/>
      <c r="H29" s="168"/>
      <c r="I29" s="168"/>
      <c r="J29" s="170"/>
      <c r="K29" s="171"/>
      <c r="L29" s="172"/>
      <c r="M29" s="173"/>
      <c r="N29" s="174"/>
      <c r="O29" s="150">
        <f>+O27+O28</f>
        <v>0</v>
      </c>
      <c r="P29" s="151"/>
      <c r="Q29" s="151"/>
      <c r="R29" s="150">
        <f>+R27+R28</f>
        <v>0</v>
      </c>
      <c r="S29" s="151"/>
      <c r="T29" s="151"/>
      <c r="U29" s="75"/>
      <c r="V29" s="69"/>
      <c r="W29" s="69"/>
      <c r="X29" s="69"/>
      <c r="Y29" s="69"/>
      <c r="Z29" s="69"/>
      <c r="AA29" s="69"/>
      <c r="AB29" s="69"/>
      <c r="AC29" s="69"/>
      <c r="AD29" s="69"/>
      <c r="AE29" s="69"/>
      <c r="AF29" s="76"/>
    </row>
    <row r="30" spans="1:32" s="52" customFormat="1" ht="12" customHeight="1" x14ac:dyDescent="0.15">
      <c r="A30" s="9"/>
      <c r="B30" s="77"/>
      <c r="C30" s="9"/>
      <c r="D30" s="9"/>
      <c r="E30" s="9"/>
      <c r="O30" s="10"/>
      <c r="P30" s="10"/>
      <c r="Q30" s="10"/>
      <c r="R30" s="10"/>
      <c r="S30" s="10"/>
      <c r="T30" s="8"/>
      <c r="U30" s="10"/>
      <c r="V30" s="10"/>
      <c r="W30" s="10"/>
      <c r="X30" s="10"/>
      <c r="Y30" s="10"/>
      <c r="Z30" s="8"/>
      <c r="AA30" s="10"/>
      <c r="AB30" s="10"/>
      <c r="AC30" s="10"/>
      <c r="AD30" s="10"/>
      <c r="AE30" s="10"/>
    </row>
    <row r="31" spans="1:32" ht="12" customHeight="1" x14ac:dyDescent="0.15">
      <c r="A31" s="52" t="s">
        <v>26</v>
      </c>
    </row>
    <row r="32" spans="1:32" ht="12" customHeight="1" x14ac:dyDescent="0.15">
      <c r="A32" s="164" t="s">
        <v>0</v>
      </c>
      <c r="B32" s="165"/>
      <c r="C32" s="166"/>
      <c r="D32" s="164" t="s">
        <v>1</v>
      </c>
      <c r="E32" s="165"/>
      <c r="F32" s="165"/>
      <c r="G32" s="165"/>
      <c r="H32" s="165"/>
      <c r="I32" s="166"/>
      <c r="J32" s="222" t="s">
        <v>23</v>
      </c>
      <c r="K32" s="223"/>
      <c r="L32" s="224"/>
      <c r="M32" s="222" t="s">
        <v>24</v>
      </c>
      <c r="N32" s="224"/>
      <c r="O32" s="164" t="s">
        <v>2</v>
      </c>
      <c r="P32" s="165"/>
      <c r="Q32" s="166"/>
      <c r="R32" s="107" t="s">
        <v>6</v>
      </c>
      <c r="S32" s="108"/>
      <c r="T32" s="109">
        <f>T16</f>
        <v>0.1</v>
      </c>
      <c r="U32" s="164" t="s">
        <v>3</v>
      </c>
      <c r="V32" s="165"/>
      <c r="W32" s="165"/>
      <c r="X32" s="165"/>
      <c r="Y32" s="165"/>
      <c r="Z32" s="165"/>
      <c r="AA32" s="165"/>
      <c r="AB32" s="165"/>
      <c r="AC32" s="165"/>
      <c r="AD32" s="165"/>
      <c r="AE32" s="165"/>
      <c r="AF32" s="166"/>
    </row>
    <row r="33" spans="1:32" ht="12" customHeight="1" x14ac:dyDescent="0.15">
      <c r="A33" s="143" t="s">
        <v>16</v>
      </c>
      <c r="B33" s="144"/>
      <c r="C33" s="145"/>
      <c r="D33" s="175" t="s">
        <v>117</v>
      </c>
      <c r="E33" s="175"/>
      <c r="F33" s="175"/>
      <c r="G33" s="175"/>
      <c r="H33" s="175"/>
      <c r="I33" s="175"/>
      <c r="J33" s="150">
        <v>50000</v>
      </c>
      <c r="K33" s="151"/>
      <c r="L33" s="151"/>
      <c r="M33" s="148"/>
      <c r="N33" s="149"/>
      <c r="O33" s="150">
        <f>J33*M33</f>
        <v>0</v>
      </c>
      <c r="P33" s="151"/>
      <c r="Q33" s="151"/>
      <c r="R33" s="152">
        <f t="shared" ref="R33" si="0">ROUND(O33*$T$16,0)</f>
        <v>0</v>
      </c>
      <c r="S33" s="153"/>
      <c r="T33" s="154"/>
      <c r="U33" s="155" t="s">
        <v>32</v>
      </c>
      <c r="V33" s="156"/>
      <c r="W33" s="156"/>
      <c r="X33" s="156"/>
      <c r="Y33" s="156"/>
      <c r="Z33" s="156"/>
      <c r="AA33" s="156"/>
      <c r="AB33" s="156"/>
      <c r="AC33" s="156"/>
      <c r="AD33" s="156"/>
      <c r="AE33" s="156"/>
      <c r="AF33" s="157"/>
    </row>
    <row r="34" spans="1:32" ht="12" customHeight="1" x14ac:dyDescent="0.15">
      <c r="A34" s="181"/>
      <c r="B34" s="200"/>
      <c r="C34" s="183"/>
      <c r="D34" s="175" t="s">
        <v>148</v>
      </c>
      <c r="E34" s="175"/>
      <c r="F34" s="175"/>
      <c r="G34" s="175"/>
      <c r="H34" s="175"/>
      <c r="I34" s="175"/>
      <c r="J34" s="188"/>
      <c r="K34" s="188"/>
      <c r="L34" s="188"/>
      <c r="M34" s="188"/>
      <c r="N34" s="188"/>
      <c r="O34" s="150">
        <f>ROUND(SUM(O33)*0.2,0)</f>
        <v>0</v>
      </c>
      <c r="P34" s="151"/>
      <c r="Q34" s="151"/>
      <c r="R34" s="152">
        <f>ROUND(O34*$T$16,0)</f>
        <v>0</v>
      </c>
      <c r="S34" s="153"/>
      <c r="T34" s="154"/>
      <c r="U34" s="92" t="s">
        <v>118</v>
      </c>
      <c r="V34" s="70"/>
      <c r="W34" s="70"/>
      <c r="X34" s="70"/>
      <c r="Y34" s="70"/>
      <c r="Z34" s="70"/>
      <c r="AA34" s="70"/>
      <c r="AB34" s="70"/>
      <c r="AC34" s="70"/>
      <c r="AD34" s="70"/>
      <c r="AE34" s="70"/>
      <c r="AF34" s="71"/>
    </row>
    <row r="35" spans="1:32" ht="12" customHeight="1" x14ac:dyDescent="0.15">
      <c r="A35" s="184"/>
      <c r="B35" s="185"/>
      <c r="C35" s="154"/>
      <c r="D35" s="175" t="s">
        <v>149</v>
      </c>
      <c r="E35" s="175"/>
      <c r="F35" s="175"/>
      <c r="G35" s="175"/>
      <c r="H35" s="175"/>
      <c r="I35" s="175"/>
      <c r="J35" s="188"/>
      <c r="K35" s="188"/>
      <c r="L35" s="188"/>
      <c r="M35" s="188"/>
      <c r="N35" s="188"/>
      <c r="O35" s="150">
        <f>SUM(O33:Q34)</f>
        <v>0</v>
      </c>
      <c r="P35" s="151"/>
      <c r="Q35" s="151"/>
      <c r="R35" s="152">
        <f>+SUM(R33:T34)</f>
        <v>0</v>
      </c>
      <c r="S35" s="153"/>
      <c r="T35" s="154"/>
      <c r="U35" s="92" t="s">
        <v>150</v>
      </c>
      <c r="V35" s="69"/>
      <c r="W35" s="69"/>
      <c r="X35" s="69"/>
      <c r="Y35" s="69"/>
      <c r="Z35" s="69"/>
      <c r="AA35" s="69"/>
      <c r="AB35" s="69"/>
      <c r="AC35" s="69"/>
      <c r="AD35" s="69"/>
      <c r="AE35" s="69"/>
      <c r="AF35" s="76"/>
    </row>
    <row r="36" spans="1:32" ht="12" customHeight="1" x14ac:dyDescent="0.15">
      <c r="A36" s="167" t="s">
        <v>5</v>
      </c>
      <c r="B36" s="168"/>
      <c r="C36" s="168"/>
      <c r="D36" s="168"/>
      <c r="E36" s="168"/>
      <c r="F36" s="168"/>
      <c r="G36" s="168"/>
      <c r="H36" s="168"/>
      <c r="I36" s="169"/>
      <c r="J36" s="188"/>
      <c r="K36" s="188"/>
      <c r="L36" s="188"/>
      <c r="M36" s="188"/>
      <c r="N36" s="188"/>
      <c r="O36" s="150">
        <f>ROUND(O35*0.3,0)</f>
        <v>0</v>
      </c>
      <c r="P36" s="151"/>
      <c r="Q36" s="151"/>
      <c r="R36" s="152">
        <f>ROUND(O36*$T$16,0)</f>
        <v>0</v>
      </c>
      <c r="S36" s="153"/>
      <c r="T36" s="154"/>
      <c r="U36" s="91" t="s">
        <v>151</v>
      </c>
      <c r="V36" s="69"/>
      <c r="W36" s="69"/>
      <c r="X36" s="69"/>
      <c r="Y36" s="69"/>
      <c r="Z36" s="69"/>
      <c r="AA36" s="69"/>
      <c r="AB36" s="69"/>
      <c r="AC36" s="69"/>
      <c r="AD36" s="69"/>
      <c r="AE36" s="69"/>
      <c r="AF36" s="76"/>
    </row>
    <row r="37" spans="1:32" ht="12" customHeight="1" x14ac:dyDescent="0.15">
      <c r="A37" s="187" t="s">
        <v>74</v>
      </c>
      <c r="B37" s="168"/>
      <c r="C37" s="168"/>
      <c r="D37" s="168"/>
      <c r="E37" s="168"/>
      <c r="F37" s="168"/>
      <c r="G37" s="168"/>
      <c r="H37" s="168"/>
      <c r="I37" s="168"/>
      <c r="J37" s="188"/>
      <c r="K37" s="188"/>
      <c r="L37" s="188"/>
      <c r="M37" s="188"/>
      <c r="N37" s="188"/>
      <c r="O37" s="151">
        <f>+O35+O36</f>
        <v>0</v>
      </c>
      <c r="P37" s="151"/>
      <c r="Q37" s="151"/>
      <c r="R37" s="150">
        <f>+R35+R36</f>
        <v>0</v>
      </c>
      <c r="S37" s="151"/>
      <c r="T37" s="151"/>
      <c r="U37" s="75"/>
      <c r="V37" s="69"/>
      <c r="W37" s="69"/>
      <c r="X37" s="69"/>
      <c r="Y37" s="69"/>
      <c r="Z37" s="69"/>
      <c r="AA37" s="69"/>
      <c r="AB37" s="69"/>
      <c r="AC37" s="69"/>
      <c r="AD37" s="69"/>
      <c r="AE37" s="69"/>
      <c r="AF37" s="76"/>
    </row>
    <row r="38" spans="1:32" s="52" customFormat="1" ht="12" customHeight="1" x14ac:dyDescent="0.15">
      <c r="A38" s="9"/>
      <c r="B38" s="77"/>
      <c r="C38" s="9"/>
      <c r="D38" s="9"/>
      <c r="E38" s="9"/>
      <c r="O38" s="10"/>
      <c r="P38" s="10"/>
      <c r="Q38" s="10"/>
      <c r="R38" s="10"/>
      <c r="S38" s="10"/>
      <c r="T38" s="8"/>
      <c r="U38" s="10"/>
      <c r="V38" s="10"/>
      <c r="W38" s="10"/>
      <c r="X38" s="10"/>
      <c r="Y38" s="10"/>
      <c r="Z38" s="8"/>
      <c r="AA38" s="10"/>
      <c r="AB38" s="10"/>
      <c r="AC38" s="10"/>
      <c r="AD38" s="10"/>
      <c r="AE38" s="10"/>
    </row>
    <row r="39" spans="1:32" s="52" customFormat="1" ht="12" customHeight="1" x14ac:dyDescent="0.15">
      <c r="A39" s="9"/>
      <c r="B39" s="77"/>
      <c r="C39" s="9"/>
      <c r="D39" s="9"/>
      <c r="E39" s="9"/>
      <c r="O39" s="10"/>
      <c r="P39" s="10"/>
      <c r="Q39" s="10"/>
      <c r="R39" s="10"/>
      <c r="S39" s="10"/>
      <c r="T39" s="8"/>
      <c r="U39" s="10"/>
      <c r="V39" s="10"/>
      <c r="W39" s="10"/>
      <c r="X39" s="10"/>
      <c r="Y39" s="10"/>
      <c r="Z39" s="8"/>
      <c r="AA39" s="10"/>
      <c r="AB39" s="10"/>
      <c r="AC39" s="10"/>
      <c r="AD39" s="10"/>
      <c r="AE39" s="10"/>
    </row>
    <row r="40" spans="1:32" s="52" customFormat="1" ht="12" customHeight="1" x14ac:dyDescent="0.15">
      <c r="A40" s="9"/>
      <c r="B40" s="9"/>
      <c r="C40" s="9"/>
      <c r="D40" s="9"/>
      <c r="E40" s="9"/>
      <c r="H40" s="7"/>
      <c r="O40" s="10"/>
      <c r="P40" s="10"/>
      <c r="Q40" s="10"/>
      <c r="R40" s="10"/>
      <c r="S40" s="10"/>
      <c r="T40" s="8"/>
      <c r="U40" s="10"/>
      <c r="V40" s="10"/>
      <c r="W40" s="10"/>
      <c r="X40" s="10"/>
      <c r="Y40" s="10"/>
      <c r="Z40" s="8"/>
      <c r="AA40" s="10"/>
      <c r="AB40" s="10"/>
      <c r="AC40" s="10"/>
      <c r="AD40" s="10"/>
      <c r="AE40" s="10"/>
    </row>
    <row r="41" spans="1:32" s="52" customFormat="1" ht="12" customHeight="1" x14ac:dyDescent="0.15">
      <c r="A41" s="9"/>
      <c r="B41" s="9"/>
      <c r="C41" s="9"/>
      <c r="D41" s="9"/>
      <c r="E41" s="9"/>
      <c r="H41" s="7"/>
      <c r="O41" s="10"/>
      <c r="P41" s="10"/>
      <c r="Q41" s="10"/>
      <c r="R41" s="10"/>
      <c r="S41" s="10"/>
      <c r="T41" s="8"/>
      <c r="U41" s="10"/>
      <c r="V41" s="10"/>
      <c r="W41" s="10"/>
      <c r="X41" s="10"/>
      <c r="Y41" s="10"/>
      <c r="Z41" s="8"/>
      <c r="AA41" s="10"/>
      <c r="AB41" s="10"/>
      <c r="AC41" s="10"/>
      <c r="AD41" s="10"/>
      <c r="AE41" s="10"/>
    </row>
    <row r="42" spans="1:32" s="52" customFormat="1" ht="12" customHeight="1" x14ac:dyDescent="0.15">
      <c r="A42" s="9"/>
      <c r="B42" s="77" t="s">
        <v>13</v>
      </c>
      <c r="C42" s="9"/>
      <c r="D42" s="9"/>
      <c r="E42" s="9"/>
      <c r="O42" s="10"/>
      <c r="P42" s="10"/>
      <c r="Q42" s="10"/>
      <c r="R42" s="10"/>
      <c r="S42" s="10"/>
      <c r="T42" s="8"/>
      <c r="U42" s="10"/>
      <c r="V42" s="10"/>
      <c r="W42" s="10"/>
      <c r="X42" s="10"/>
      <c r="Y42" s="10"/>
      <c r="Z42" s="8"/>
      <c r="AA42" s="10"/>
      <c r="AB42" s="10"/>
      <c r="AC42" s="10"/>
      <c r="AD42" s="10"/>
      <c r="AE42" s="10"/>
    </row>
    <row r="43" spans="1:32" s="52" customFormat="1" ht="12" customHeight="1" x14ac:dyDescent="0.15">
      <c r="A43" s="9"/>
      <c r="B43" s="9"/>
      <c r="C43" s="9"/>
      <c r="D43" s="9"/>
      <c r="E43" s="9"/>
      <c r="H43" s="7"/>
      <c r="O43" s="10"/>
      <c r="P43" s="10"/>
      <c r="Q43" s="10"/>
      <c r="R43" s="10"/>
      <c r="S43" s="10"/>
      <c r="T43" s="8"/>
      <c r="U43" s="10"/>
      <c r="V43" s="10"/>
      <c r="W43" s="10"/>
      <c r="X43" s="10"/>
      <c r="Y43" s="10"/>
      <c r="Z43" s="8"/>
      <c r="AA43" s="10"/>
      <c r="AB43" s="10"/>
      <c r="AC43" s="10"/>
      <c r="AD43" s="10"/>
      <c r="AE43" s="10"/>
    </row>
    <row r="44" spans="1:32" s="52" customFormat="1" ht="12" customHeight="1" x14ac:dyDescent="0.15">
      <c r="A44" s="9"/>
      <c r="B44" s="9"/>
      <c r="C44" s="9"/>
      <c r="D44" s="9"/>
      <c r="E44" s="9"/>
      <c r="H44" s="7"/>
      <c r="O44" s="10"/>
      <c r="P44" s="10"/>
      <c r="Q44" s="10"/>
      <c r="R44" s="10"/>
      <c r="S44" s="10"/>
      <c r="T44" s="8"/>
      <c r="U44" s="10"/>
      <c r="V44" s="10"/>
      <c r="W44" s="10"/>
      <c r="X44" s="10"/>
      <c r="Y44" s="10"/>
      <c r="Z44" s="8"/>
      <c r="AA44" s="10"/>
      <c r="AB44" s="10"/>
      <c r="AC44" s="10"/>
      <c r="AD44" s="10"/>
      <c r="AE44" s="10"/>
    </row>
    <row r="45" spans="1:32" ht="12" customHeight="1" x14ac:dyDescent="0.1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12" customHeight="1" x14ac:dyDescent="0.1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mergeCells count="105">
    <mergeCell ref="A36:I36"/>
    <mergeCell ref="J36:L36"/>
    <mergeCell ref="M36:N36"/>
    <mergeCell ref="O36:Q36"/>
    <mergeCell ref="R36:T36"/>
    <mergeCell ref="A37:I37"/>
    <mergeCell ref="J37:L37"/>
    <mergeCell ref="M37:N37"/>
    <mergeCell ref="O37:Q37"/>
    <mergeCell ref="R37:T37"/>
    <mergeCell ref="U33:AF33"/>
    <mergeCell ref="D34:I34"/>
    <mergeCell ref="J34:L34"/>
    <mergeCell ref="M34:N34"/>
    <mergeCell ref="D35:I35"/>
    <mergeCell ref="J35:L35"/>
    <mergeCell ref="M35:N35"/>
    <mergeCell ref="O35:Q35"/>
    <mergeCell ref="R35:T35"/>
    <mergeCell ref="U24:AF24"/>
    <mergeCell ref="A32:C32"/>
    <mergeCell ref="D32:I32"/>
    <mergeCell ref="J32:L32"/>
    <mergeCell ref="M32:N32"/>
    <mergeCell ref="O32:Q32"/>
    <mergeCell ref="U32:AF32"/>
    <mergeCell ref="A28:I28"/>
    <mergeCell ref="J28:L28"/>
    <mergeCell ref="M28:N28"/>
    <mergeCell ref="O28:Q28"/>
    <mergeCell ref="R28:T28"/>
    <mergeCell ref="A29:I29"/>
    <mergeCell ref="J29:L29"/>
    <mergeCell ref="M29:N29"/>
    <mergeCell ref="O29:Q29"/>
    <mergeCell ref="R29:T29"/>
    <mergeCell ref="U25:AF25"/>
    <mergeCell ref="D26:I26"/>
    <mergeCell ref="J26:L26"/>
    <mergeCell ref="M26:N26"/>
    <mergeCell ref="O26:Q26"/>
    <mergeCell ref="R26:T26"/>
    <mergeCell ref="D27:I27"/>
    <mergeCell ref="J27:L27"/>
    <mergeCell ref="M27:N27"/>
    <mergeCell ref="O27:Q27"/>
    <mergeCell ref="R27:T27"/>
    <mergeCell ref="O34:Q34"/>
    <mergeCell ref="R34:T34"/>
    <mergeCell ref="A24:C24"/>
    <mergeCell ref="D24:I24"/>
    <mergeCell ref="J24:L24"/>
    <mergeCell ref="M24:N24"/>
    <mergeCell ref="O24:Q24"/>
    <mergeCell ref="A25:C27"/>
    <mergeCell ref="D25:I25"/>
    <mergeCell ref="J25:L25"/>
    <mergeCell ref="M25:N25"/>
    <mergeCell ref="O25:Q25"/>
    <mergeCell ref="R25:T25"/>
    <mergeCell ref="A33:C35"/>
    <mergeCell ref="D33:I33"/>
    <mergeCell ref="J33:L33"/>
    <mergeCell ref="M33:N33"/>
    <mergeCell ref="O33:Q33"/>
    <mergeCell ref="R33:T33"/>
    <mergeCell ref="A20:I20"/>
    <mergeCell ref="J20:L20"/>
    <mergeCell ref="M20:N20"/>
    <mergeCell ref="O20:Q20"/>
    <mergeCell ref="R20:T20"/>
    <mergeCell ref="A21:I21"/>
    <mergeCell ref="J21:L21"/>
    <mergeCell ref="M21:N21"/>
    <mergeCell ref="O21:Q21"/>
    <mergeCell ref="R21:T21"/>
    <mergeCell ref="D18:I18"/>
    <mergeCell ref="J18:L18"/>
    <mergeCell ref="M18:N18"/>
    <mergeCell ref="O18:Q18"/>
    <mergeCell ref="R18:T18"/>
    <mergeCell ref="A17:C19"/>
    <mergeCell ref="D17:I17"/>
    <mergeCell ref="J17:L17"/>
    <mergeCell ref="M17:N17"/>
    <mergeCell ref="O17:Q17"/>
    <mergeCell ref="R17:T17"/>
    <mergeCell ref="D19:I19"/>
    <mergeCell ref="J19:L19"/>
    <mergeCell ref="M19:N19"/>
    <mergeCell ref="O19:Q19"/>
    <mergeCell ref="R19:T19"/>
    <mergeCell ref="AG6:BG6"/>
    <mergeCell ref="A16:C16"/>
    <mergeCell ref="D16:I16"/>
    <mergeCell ref="J16:L16"/>
    <mergeCell ref="M16:N16"/>
    <mergeCell ref="O16:Q16"/>
    <mergeCell ref="U16:AF16"/>
    <mergeCell ref="U2:V2"/>
    <mergeCell ref="W2:AF2"/>
    <mergeCell ref="U3:V4"/>
    <mergeCell ref="W3:AF3"/>
    <mergeCell ref="W4:AF4"/>
    <mergeCell ref="A6:AF6"/>
  </mergeCells>
  <phoneticPr fontId="1"/>
  <printOptions horizontalCentered="1"/>
  <pageMargins left="0.47244094488188981" right="0.47244094488188981" top="0.39370078740157483" bottom="0.39370078740157483" header="0.11811023622047245" footer="0.51181102362204722"/>
  <pageSetup paperSize="9" scale="85" orientation="portrait" r:id="rId1"/>
  <headerFooter alignWithMargins="0">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旭医様式7_治験等経費算出内訳表</vt:lpstr>
      <vt:lpstr>旭医様式7_治験等経費算出内訳表（記入例）</vt:lpstr>
      <vt:lpstr>旭医様式7_治験等経費算出内訳表 (代理審査)</vt:lpstr>
      <vt:lpstr>旭医様式7_治験等経費算出内訳表!Print_Area</vt:lpstr>
      <vt:lpstr>'旭医様式7_治験等経費算出内訳表 (代理審査)'!Print_Area</vt:lpstr>
      <vt:lpstr>'旭医様式7_治験等経費算出内訳表（記入例）'!Print_Area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AMU</cp:lastModifiedBy>
  <cp:lastPrinted>2024-06-14T07:26:55Z</cp:lastPrinted>
  <dcterms:created xsi:type="dcterms:W3CDTF">2008-11-21T05:49:34Z</dcterms:created>
  <dcterms:modified xsi:type="dcterms:W3CDTF">2025-04-10T01:32:35Z</dcterms:modified>
</cp:coreProperties>
</file>