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2.243.31.48\研究支援室\【治験業務共有フォルダ】（平成29年度から）\12_治験関連規程・SOP\01_規程・標準業務手順書（SOP）関係\規程・SOP・様式改訂履歴\SOP_2022年2月14日（押印省略SOP制定、調査SOP・様式改訂）\IRB提出書類（製造販売後調査等）_2022年2月14日改訂\"/>
    </mc:Choice>
  </mc:AlternateContent>
  <xr:revisionPtr revIDLastSave="0" documentId="13_ncr:1_{98362A41-3D27-41DE-A2B7-4C2B47524C37}" xr6:coauthVersionLast="36" xr6:coauthVersionMax="36" xr10:uidLastSave="{00000000-0000-0000-0000-000000000000}"/>
  <bookViews>
    <workbookView xWindow="0" yWindow="0" windowWidth="28800" windowHeight="11385" tabRatio="796" xr2:uid="{00000000-000D-0000-FFFF-FFFF00000000}"/>
  </bookViews>
  <sheets>
    <sheet name="医薬品・医療機器・再生医療等製品_契約締結時・追加時" sheetId="10" r:id="rId1"/>
    <sheet name="歯科用医薬品_契約締結時・追加時" sheetId="11" r:id="rId2"/>
  </sheets>
  <calcPr calcId="191029"/>
</workbook>
</file>

<file path=xl/calcChain.xml><?xml version="1.0" encoding="utf-8"?>
<calcChain xmlns="http://schemas.openxmlformats.org/spreadsheetml/2006/main">
  <c r="L19" i="11" l="1"/>
  <c r="L24" i="10"/>
  <c r="L18" i="10" l="1"/>
  <c r="L17" i="11" l="1"/>
  <c r="L15" i="11"/>
  <c r="L22" i="11"/>
  <c r="L16" i="10" l="1"/>
  <c r="L23" i="10"/>
  <c r="L20" i="10"/>
  <c r="L25" i="10" l="1"/>
  <c r="L23" i="11"/>
  <c r="L24" i="11" s="1"/>
  <c r="L25" i="11" l="1"/>
  <c r="L26" i="11" s="1"/>
  <c r="D27" i="11" s="1"/>
  <c r="L26" i="10"/>
  <c r="L27" i="10" s="1"/>
  <c r="D2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L5" authorId="0" shapeId="0" xr:uid="{FBB51B38-1592-448D-B5FE-E6AC1AE6A4E7}">
      <text>
        <r>
          <rPr>
            <sz val="9"/>
            <color indexed="81"/>
            <rFont val="ＭＳ Ｐゴシック"/>
            <family val="3"/>
            <charset val="128"/>
          </rPr>
          <t>初回契約時：≪契約締結時≫
報告書追加時：≪西暦　　年度≫</t>
        </r>
      </text>
    </comment>
    <comment ref="D9" authorId="0" shapeId="0" xr:uid="{DAEC7DA3-6AF9-4825-A0B6-EAA3B5FF5361}">
      <text>
        <r>
          <rPr>
            <sz val="9"/>
            <color indexed="81"/>
            <rFont val="ＭＳ Ｐゴシック"/>
            <family val="3"/>
            <charset val="128"/>
          </rPr>
          <t>社名等を記載してください。
代表者・責任者名は記載不要です。</t>
        </r>
      </text>
    </comment>
    <comment ref="H16" authorId="0" shapeId="0" xr:uid="{7B72E5AD-2017-43D5-8957-CF1881D63E2B}">
      <text>
        <r>
          <rPr>
            <sz val="9"/>
            <color indexed="81"/>
            <rFont val="ＭＳ Ｐゴシック"/>
            <family val="3"/>
            <charset val="128"/>
          </rPr>
          <t>該当する方へ「1」と記載してください。
複数冊の算出を希望する場合は
ご相談ください。
初回契約時に症例登録のみへ移行済の場合は、「0」のままとなります。</t>
        </r>
      </text>
    </comment>
    <comment ref="H23" authorId="0" shapeId="0" xr:uid="{29E4787E-36CF-4652-B183-6FAC344F7ECC}">
      <text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GPSP省令に定める期間を超えて文書保管を要する場合、
</t>
        </r>
        <r>
          <rPr>
            <sz val="9"/>
            <color indexed="81"/>
            <rFont val="ＭＳ Ｐゴシック"/>
            <family val="3"/>
            <charset val="128"/>
          </rPr>
          <t xml:space="preserve">調査終了時に保管文書の量及び保管期間を確認して請求します。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研究企画係</author>
  </authors>
  <commentList>
    <comment ref="L4" authorId="0" shapeId="0" xr:uid="{B0941342-9EDB-4ED0-950F-18C81D22C2B1}">
      <text>
        <r>
          <rPr>
            <sz val="9"/>
            <color indexed="81"/>
            <rFont val="ＭＳ Ｐゴシック"/>
            <family val="3"/>
            <charset val="128"/>
          </rPr>
          <t>初回契約時：≪契約締結時≫
報告書追加時：≪西暦　　年度≫</t>
        </r>
      </text>
    </comment>
    <comment ref="D8" authorId="0" shapeId="0" xr:uid="{34A28847-780B-45AD-828C-ED9E6ED7456F}">
      <text>
        <r>
          <rPr>
            <sz val="9"/>
            <color indexed="81"/>
            <rFont val="ＭＳ Ｐゴシック"/>
            <family val="3"/>
            <charset val="128"/>
          </rPr>
          <t>社名等を記載してください。
代表者・責任者名は記載不要です。</t>
        </r>
      </text>
    </comment>
    <comment ref="H15" authorId="0" shapeId="0" xr:uid="{DDDCF716-5EE1-4322-AB26-88D27C65CDC0}">
      <text>
        <r>
          <rPr>
            <sz val="9"/>
            <color indexed="81"/>
            <rFont val="ＭＳ Ｐゴシック"/>
            <family val="3"/>
            <charset val="128"/>
          </rPr>
          <t>該当する方へ「1」と記載してください。
複数冊の算出を希望する場合は
ご相談ください。
初回契約時に症例登録のみへ移行済の場合は、「0」のままとなります。</t>
        </r>
      </text>
    </comment>
    <comment ref="H22" authorId="0" shapeId="0" xr:uid="{CA43C5D0-5C7E-4B52-AF09-26DB60658203}">
      <text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GPSP省令に定める期間を超えて文書保管を要する場合、
</t>
        </r>
        <r>
          <rPr>
            <sz val="9"/>
            <color indexed="81"/>
            <rFont val="ＭＳ Ｐゴシック"/>
            <family val="3"/>
            <charset val="128"/>
          </rPr>
          <t xml:space="preserve">調査終了時に保管文書の量及び保管期間を確認して請求します。
</t>
        </r>
      </text>
    </comment>
  </commentList>
</comments>
</file>

<file path=xl/sharedStrings.xml><?xml version="1.0" encoding="utf-8"?>
<sst xmlns="http://schemas.openxmlformats.org/spreadsheetml/2006/main" count="130" uniqueCount="70">
  <si>
    <t>区分</t>
    <rPh sb="0" eb="2">
      <t>クブン</t>
    </rPh>
    <phoneticPr fontId="1"/>
  </si>
  <si>
    <t>摘　　　　　　　　　　要</t>
    <rPh sb="0" eb="1">
      <t>テキ</t>
    </rPh>
    <rPh sb="11" eb="12">
      <t>ヨウ</t>
    </rPh>
    <phoneticPr fontId="1"/>
  </si>
  <si>
    <t>研究経費内訳</t>
  </si>
  <si>
    <t>円</t>
    <rPh sb="0" eb="1">
      <t>エン</t>
    </rPh>
    <phoneticPr fontId="1"/>
  </si>
  <si>
    <t>整理番号</t>
    <phoneticPr fontId="1"/>
  </si>
  <si>
    <t>区分</t>
    <phoneticPr fontId="1"/>
  </si>
  <si>
    <t>金　額　（円）
（端数切捨て）</t>
    <rPh sb="0" eb="1">
      <t>キン</t>
    </rPh>
    <rPh sb="2" eb="3">
      <t>ガク</t>
    </rPh>
    <rPh sb="5" eb="6">
      <t>エン</t>
    </rPh>
    <rPh sb="9" eb="11">
      <t>ハスウ</t>
    </rPh>
    <rPh sb="11" eb="13">
      <t>キリス</t>
    </rPh>
    <phoneticPr fontId="1"/>
  </si>
  <si>
    <t>直接経費</t>
    <rPh sb="0" eb="2">
      <t>チョクセツ</t>
    </rPh>
    <rPh sb="2" eb="4">
      <t>ケイヒ</t>
    </rPh>
    <phoneticPr fontId="1"/>
  </si>
  <si>
    <t>×</t>
    <phoneticPr fontId="1"/>
  </si>
  <si>
    <t xml:space="preserve">× </t>
    <phoneticPr fontId="1"/>
  </si>
  <si>
    <t>管理的経費</t>
    <rPh sb="0" eb="3">
      <t>カンリテキ</t>
    </rPh>
    <rPh sb="3" eb="5">
      <t>ケイヒ</t>
    </rPh>
    <phoneticPr fontId="1"/>
  </si>
  <si>
    <t>　</t>
    <phoneticPr fontId="1"/>
  </si>
  <si>
    <t>間接経費</t>
    <phoneticPr fontId="1"/>
  </si>
  <si>
    <t xml:space="preserve">合　計 </t>
    <rPh sb="0" eb="1">
      <t>ア</t>
    </rPh>
    <rPh sb="2" eb="3">
      <t>ケイ</t>
    </rPh>
    <phoneticPr fontId="1"/>
  </si>
  <si>
    <t>特定使用成績調査</t>
    <rPh sb="0" eb="2">
      <t>トクテイ</t>
    </rPh>
    <rPh sb="2" eb="4">
      <t>シヨウ</t>
    </rPh>
    <rPh sb="4" eb="6">
      <t>セイセキ</t>
    </rPh>
    <rPh sb="6" eb="8">
      <t>チョウサ</t>
    </rPh>
    <phoneticPr fontId="1"/>
  </si>
  <si>
    <t>×</t>
  </si>
  <si>
    <t>旅費</t>
    <phoneticPr fontId="1"/>
  </si>
  <si>
    <t>検査・画像診断料</t>
    <phoneticPr fontId="1"/>
  </si>
  <si>
    <t>別紙「旅行計画及び旅費額算出内訳書」のとおり</t>
    <phoneticPr fontId="1"/>
  </si>
  <si>
    <t>別紙「検査料内訳書」のとおり</t>
    <phoneticPr fontId="1"/>
  </si>
  <si>
    <t>１症例１報告書当たり単価</t>
    <phoneticPr fontId="1"/>
  </si>
  <si>
    <t>×</t>
    <phoneticPr fontId="1"/>
  </si>
  <si>
    <t>旭医様式9（歯科）</t>
    <rPh sb="0" eb="1">
      <t>キョク</t>
    </rPh>
    <rPh sb="1" eb="2">
      <t>イ</t>
    </rPh>
    <rPh sb="2" eb="4">
      <t>ヨウシキ</t>
    </rPh>
    <rPh sb="6" eb="8">
      <t>シカ</t>
    </rPh>
    <phoneticPr fontId="1"/>
  </si>
  <si>
    <t>　備　　考
　　■ 実施要綱に定められた症例あたりの調査票数 ： 最大 　　 冊　（登録票を除く）
　　　[発生時期：　　　　　　　　　　　　　　　　　　　　　　　　　]</t>
    <rPh sb="1" eb="2">
      <t>ソナエ</t>
    </rPh>
    <rPh sb="4" eb="5">
      <t>コウ</t>
    </rPh>
    <phoneticPr fontId="1"/>
  </si>
  <si>
    <t>文書保管費</t>
    <rPh sb="0" eb="2">
      <t>ブンショ</t>
    </rPh>
    <rPh sb="2" eb="4">
      <t>ホカン</t>
    </rPh>
    <rPh sb="4" eb="5">
      <t>ヒ</t>
    </rPh>
    <phoneticPr fontId="1"/>
  </si>
  <si>
    <t>箱 ×</t>
    <rPh sb="0" eb="1">
      <t>ハコ</t>
    </rPh>
    <phoneticPr fontId="1"/>
  </si>
  <si>
    <t>年 ×</t>
    <rPh sb="0" eb="1">
      <t>ネン</t>
    </rPh>
    <phoneticPr fontId="1"/>
  </si>
  <si>
    <t>報告書 ＋ 消費税</t>
    <phoneticPr fontId="1"/>
  </si>
  <si>
    <t>報告書 ＋ 消費税</t>
    <rPh sb="6" eb="8">
      <t>ショウヒ</t>
    </rPh>
    <rPh sb="8" eb="9">
      <t>ゼイ</t>
    </rPh>
    <phoneticPr fontId="1"/>
  </si>
  <si>
    <t>円 ＋ 消費税</t>
    <rPh sb="0" eb="1">
      <t>エン</t>
    </rPh>
    <phoneticPr fontId="1"/>
  </si>
  <si>
    <t>円 ＋ 消費税</t>
    <rPh sb="0" eb="1">
      <t>エン</t>
    </rPh>
    <rPh sb="4" eb="7">
      <t>ショウヒゼイ</t>
    </rPh>
    <phoneticPr fontId="1"/>
  </si>
  <si>
    <t>円 ＋ 消費税</t>
    <phoneticPr fontId="1"/>
  </si>
  <si>
    <t>円 ＋ 消費税</t>
    <phoneticPr fontId="1"/>
  </si>
  <si>
    <t>□医薬品　□医療機器　□再生医療等製品</t>
    <rPh sb="1" eb="4">
      <t>イヤクヒン</t>
    </rPh>
    <rPh sb="6" eb="8">
      <t>イリョウ</t>
    </rPh>
    <rPh sb="8" eb="10">
      <t>キキ</t>
    </rPh>
    <rPh sb="12" eb="14">
      <t>サイセイ</t>
    </rPh>
    <rPh sb="14" eb="16">
      <t>イリョウ</t>
    </rPh>
    <rPh sb="16" eb="17">
      <t>トウ</t>
    </rPh>
    <rPh sb="17" eb="19">
      <t>セイヒン</t>
    </rPh>
    <phoneticPr fontId="1"/>
  </si>
  <si>
    <t>旭医様式9</t>
    <rPh sb="0" eb="1">
      <t>キョク</t>
    </rPh>
    <rPh sb="1" eb="2">
      <t>イ</t>
    </rPh>
    <rPh sb="2" eb="4">
      <t>ヨウシキ</t>
    </rPh>
    <phoneticPr fontId="1"/>
  </si>
  <si>
    <t>副作用・感染症報告</t>
    <rPh sb="0" eb="3">
      <t>フクサヨウ</t>
    </rPh>
    <rPh sb="4" eb="7">
      <t>カンセンショウ</t>
    </rPh>
    <rPh sb="7" eb="9">
      <t>ホウコク</t>
    </rPh>
    <phoneticPr fontId="1"/>
  </si>
  <si>
    <t>≪契約締結時≫</t>
    <rPh sb="1" eb="3">
      <t>ケイヤク</t>
    </rPh>
    <rPh sb="3" eb="5">
      <t>テイケツ</t>
    </rPh>
    <rPh sb="5" eb="6">
      <t>ジ</t>
    </rPh>
    <phoneticPr fontId="1"/>
  </si>
  <si>
    <t>ポイント（1契約当たりのポイント数）</t>
    <rPh sb="6" eb="8">
      <t>ケイヤク</t>
    </rPh>
    <rPh sb="8" eb="9">
      <t>ア</t>
    </rPh>
    <rPh sb="16" eb="17">
      <t>スウ</t>
    </rPh>
    <phoneticPr fontId="1"/>
  </si>
  <si>
    <t>経費算出内訳書（歯科用医薬品）</t>
    <phoneticPr fontId="1"/>
  </si>
  <si>
    <t>経費算出内訳書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</si>
  <si>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</si>
  <si>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</si>
  <si>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</si>
  <si>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</si>
  <si>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</si>
  <si>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A</t>
    <phoneticPr fontId="1"/>
  </si>
  <si>
    <t>A</t>
    <phoneticPr fontId="1"/>
  </si>
  <si>
    <t>B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</si>
  <si>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</si>
  <si>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</si>
  <si>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</si>
  <si>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</si>
  <si>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</si>
  <si>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(1)</t>
    <phoneticPr fontId="1"/>
  </si>
  <si>
    <t>(2)</t>
    <phoneticPr fontId="1"/>
  </si>
  <si>
    <t>（A+B+C+E）× 0.1</t>
    <phoneticPr fontId="1"/>
  </si>
  <si>
    <t>(1)× 0.3</t>
    <phoneticPr fontId="1"/>
  </si>
  <si>
    <t>(1)＋(2)</t>
    <phoneticPr fontId="1"/>
  </si>
  <si>
    <t>診療科（部）名 :　　　　</t>
    <phoneticPr fontId="1"/>
  </si>
  <si>
    <t>調査等依頼者 :</t>
    <rPh sb="0" eb="2">
      <t>チョウサ</t>
    </rPh>
    <rPh sb="2" eb="3">
      <t>トウ</t>
    </rPh>
    <phoneticPr fontId="1"/>
  </si>
  <si>
    <t>調査等課題名 :</t>
    <rPh sb="0" eb="2">
      <t>チョウサ</t>
    </rPh>
    <rPh sb="2" eb="3">
      <t>トウ</t>
    </rPh>
    <rPh sb="3" eb="5">
      <t>カダイ</t>
    </rPh>
    <rPh sb="5" eb="6">
      <t>メイ</t>
    </rPh>
    <phoneticPr fontId="1"/>
  </si>
  <si>
    <t>報告書作成経費</t>
    <rPh sb="0" eb="3">
      <t>ホウコクショ</t>
    </rPh>
    <rPh sb="3" eb="5">
      <t>サクセイ</t>
    </rPh>
    <rPh sb="5" eb="7">
      <t>ケイヒ</t>
    </rPh>
    <phoneticPr fontId="1"/>
  </si>
  <si>
    <t>症例発表等経費</t>
    <phoneticPr fontId="1"/>
  </si>
  <si>
    <t>（A+B+C+D+E+F）</t>
    <phoneticPr fontId="1"/>
  </si>
  <si>
    <t>使用成績比較調査</t>
    <rPh sb="0" eb="8">
      <t>シヨウセイセキヒカクチョウサ</t>
    </rPh>
    <phoneticPr fontId="1"/>
  </si>
  <si>
    <t xml:space="preserve">×  1/10 × 0.8 × </t>
    <phoneticPr fontId="1"/>
  </si>
  <si>
    <t>□一般使用成績調査　□特定使用成績調査
□使用成績比較調査　□副作用･感染症報告</t>
    <rPh sb="1" eb="3">
      <t>イッパン</t>
    </rPh>
    <rPh sb="3" eb="5">
      <t>シヨウ</t>
    </rPh>
    <rPh sb="5" eb="7">
      <t>セイセキ</t>
    </rPh>
    <rPh sb="7" eb="9">
      <t>チョウサ</t>
    </rPh>
    <rPh sb="11" eb="19">
      <t>トクテイシヨウセイセキチョウサ</t>
    </rPh>
    <rPh sb="21" eb="25">
      <t>シヨウセイセキ</t>
    </rPh>
    <rPh sb="25" eb="27">
      <t>ヒカク</t>
    </rPh>
    <rPh sb="27" eb="29">
      <t>チョウサ</t>
    </rPh>
    <phoneticPr fontId="1"/>
  </si>
  <si>
    <t>　　　例</t>
    <rPh sb="3" eb="4">
      <t>レイ</t>
    </rPh>
    <phoneticPr fontId="1"/>
  </si>
  <si>
    <t>契約症例数 :</t>
    <rPh sb="0" eb="2">
      <t>ケイヤク</t>
    </rPh>
    <rPh sb="2" eb="5">
      <t>ショウレイスウ</t>
    </rPh>
    <phoneticPr fontId="1"/>
  </si>
  <si>
    <t>一般使用成績調査</t>
    <rPh sb="0" eb="2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</si>
</sst>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（うち消費税額　&quot;#,##0&quot;　円）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 applyFill="1" applyAlignment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horizontal="right" vertical="center" wrapText="1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left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 wrapText="1"/>
    </xf>
    <xf numFmtId="177" fontId="2" fillId="0" borderId="22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wrapText="1" shrinkToFit="1"/>
    </xf>
    <xf numFmtId="0" fontId="4" fillId="0" borderId="18" xfId="0" applyFont="1" applyFill="1" applyBorder="1" applyAlignment="1">
      <alignment vertical="center" wrapText="1" shrinkToFit="1"/>
    </xf>
    <xf numFmtId="0" fontId="4" fillId="0" borderId="18" xfId="0" applyFont="1" applyFill="1" applyBorder="1" applyAlignment="1">
      <alignment horizontal="right" vertical="center" wrapText="1" shrinkToFit="1"/>
    </xf>
    <xf numFmtId="3" fontId="4" fillId="0" borderId="18" xfId="0" applyNumberFormat="1" applyFont="1" applyFill="1" applyBorder="1" applyAlignment="1">
      <alignment vertical="center" wrapText="1" shrinkToFit="1"/>
    </xf>
    <xf numFmtId="0" fontId="2" fillId="0" borderId="16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 shrinkToFit="1"/>
    </xf>
    <xf numFmtId="0" fontId="4" fillId="0" borderId="25" xfId="0" applyFont="1" applyFill="1" applyBorder="1" applyAlignment="1">
      <alignment vertical="center" wrapText="1" shrinkToFit="1"/>
    </xf>
    <xf numFmtId="0" fontId="2" fillId="0" borderId="18" xfId="0" applyFont="1" applyFill="1" applyBorder="1" applyAlignment="1">
      <alignment vertical="center" wrapText="1" shrinkToFit="1"/>
    </xf>
    <xf numFmtId="3" fontId="4" fillId="0" borderId="25" xfId="0" applyNumberFormat="1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left" vertical="center"/>
    </xf>
    <xf numFmtId="3" fontId="4" fillId="0" borderId="13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vertical="center" wrapText="1" shrinkToFit="1"/>
    </xf>
    <xf numFmtId="49" fontId="4" fillId="0" borderId="18" xfId="0" applyNumberFormat="1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/>
    <xf numFmtId="0" fontId="2" fillId="0" borderId="27" xfId="0" applyFont="1" applyFill="1" applyBorder="1" applyAlignment="1">
      <alignment vertical="center" wrapText="1" shrinkToFit="1"/>
    </xf>
    <xf numFmtId="3" fontId="4" fillId="0" borderId="28" xfId="0" applyNumberFormat="1" applyFont="1" applyFill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vertical="center" wrapText="1" shrinkToFit="1"/>
    </xf>
    <xf numFmtId="176" fontId="2" fillId="0" borderId="29" xfId="0" applyNumberFormat="1" applyFont="1" applyFill="1" applyBorder="1" applyAlignment="1">
      <alignment horizontal="right" vertical="center"/>
    </xf>
    <xf numFmtId="49" fontId="2" fillId="0" borderId="13" xfId="0" quotePrefix="1" applyNumberFormat="1" applyFont="1" applyFill="1" applyBorder="1" applyAlignment="1">
      <alignment horizontal="center"/>
    </xf>
    <xf numFmtId="49" fontId="2" fillId="0" borderId="18" xfId="0" quotePrefix="1" applyNumberFormat="1" applyFont="1" applyFill="1" applyBorder="1" applyAlignment="1">
      <alignment horizontal="center"/>
    </xf>
    <xf numFmtId="49" fontId="2" fillId="0" borderId="0" xfId="0" quotePrefix="1" applyNumberFormat="1" applyFont="1" applyFill="1" applyAlignment="1">
      <alignment horizontal="center"/>
    </xf>
    <xf numFmtId="49" fontId="2" fillId="0" borderId="2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3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30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0" fontId="2" fillId="0" borderId="35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0" fontId="2" fillId="0" borderId="37" xfId="0" quotePrefix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100" zoomScaleSheetLayoutView="100" workbookViewId="0">
      <selection activeCell="L1" sqref="L1"/>
    </sheetView>
  </sheetViews>
  <sheetFormatPr defaultRowHeight="12" x14ac:dyDescent="0.15"/>
  <cols>
    <col min="1" max="1" width="3.625" style="2" customWidth="1"/>
    <col min="2" max="2" width="13.625" style="2" customWidth="1"/>
    <col min="3" max="3" width="3.625" style="2" customWidth="1"/>
    <col min="4" max="4" width="22.625" style="2" customWidth="1"/>
    <col min="5" max="5" width="1.25" style="2" customWidth="1"/>
    <col min="6" max="9" width="4.875" style="3" customWidth="1"/>
    <col min="10" max="10" width="7.125" style="3" customWidth="1"/>
    <col min="11" max="12" width="11.125" style="3" customWidth="1"/>
    <col min="13" max="13" width="16.5" style="2" customWidth="1"/>
    <col min="14" max="16384" width="9" style="2"/>
  </cols>
  <sheetData>
    <row r="1" spans="1:13" ht="15" customHeight="1" x14ac:dyDescent="0.15">
      <c r="A1" s="2" t="s">
        <v>34</v>
      </c>
    </row>
    <row r="2" spans="1:13" ht="15" customHeight="1" x14ac:dyDescent="0.15">
      <c r="G2" s="88" t="s">
        <v>4</v>
      </c>
      <c r="H2" s="89"/>
      <c r="I2" s="90"/>
      <c r="J2" s="90"/>
      <c r="K2" s="90"/>
      <c r="L2" s="90"/>
    </row>
    <row r="3" spans="1:13" ht="28.5" customHeight="1" x14ac:dyDescent="0.15">
      <c r="G3" s="91" t="s">
        <v>5</v>
      </c>
      <c r="H3" s="92"/>
      <c r="I3" s="95" t="s">
        <v>66</v>
      </c>
      <c r="J3" s="95"/>
      <c r="K3" s="95"/>
      <c r="L3" s="95"/>
    </row>
    <row r="4" spans="1:13" ht="15" customHeight="1" x14ac:dyDescent="0.15">
      <c r="G4" s="93"/>
      <c r="H4" s="94"/>
      <c r="I4" s="75" t="s">
        <v>33</v>
      </c>
      <c r="J4" s="75"/>
      <c r="K4" s="75"/>
      <c r="L4" s="76"/>
    </row>
    <row r="5" spans="1:13" ht="15" customHeight="1" x14ac:dyDescent="0.15">
      <c r="A5" s="1"/>
      <c r="B5" s="1"/>
      <c r="L5" s="4" t="s">
        <v>36</v>
      </c>
    </row>
    <row r="6" spans="1:13" ht="22.5" customHeight="1" x14ac:dyDescent="0.2">
      <c r="A6" s="85" t="s">
        <v>39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5"/>
    </row>
    <row r="7" spans="1:13" ht="15" customHeight="1" x14ac:dyDescent="0.15">
      <c r="A7" s="6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6"/>
    </row>
    <row r="8" spans="1:13" ht="22.5" customHeight="1" x14ac:dyDescent="0.15">
      <c r="A8" s="81" t="s">
        <v>40</v>
      </c>
      <c r="B8" s="87" t="s">
        <v>58</v>
      </c>
      <c r="C8" s="87"/>
      <c r="D8" s="87"/>
      <c r="E8" s="87"/>
      <c r="F8" s="87"/>
      <c r="G8" s="87"/>
      <c r="H8" s="87"/>
      <c r="I8" s="87"/>
      <c r="J8" s="87"/>
      <c r="K8" s="8"/>
      <c r="L8" s="8"/>
      <c r="M8" s="9"/>
    </row>
    <row r="9" spans="1:13" ht="22.5" customHeight="1" x14ac:dyDescent="0.15">
      <c r="A9" s="81" t="s">
        <v>41</v>
      </c>
      <c r="B9" s="87" t="s">
        <v>59</v>
      </c>
      <c r="C9" s="87"/>
      <c r="D9" s="96"/>
      <c r="E9" s="96"/>
      <c r="F9" s="96"/>
      <c r="G9" s="96"/>
      <c r="H9" s="96"/>
      <c r="I9" s="96"/>
      <c r="J9" s="96"/>
      <c r="K9" s="8"/>
      <c r="L9" s="8"/>
      <c r="M9" s="9"/>
    </row>
    <row r="10" spans="1:13" ht="22.5" customHeight="1" x14ac:dyDescent="0.15">
      <c r="A10" s="81" t="s">
        <v>42</v>
      </c>
      <c r="B10" s="96" t="s">
        <v>60</v>
      </c>
      <c r="C10" s="96"/>
      <c r="D10" s="96"/>
      <c r="E10" s="96"/>
      <c r="F10" s="96"/>
      <c r="G10" s="96"/>
      <c r="H10" s="96"/>
      <c r="I10" s="96"/>
      <c r="J10" s="96"/>
      <c r="K10" s="8"/>
      <c r="L10" s="8"/>
      <c r="M10" s="10"/>
    </row>
    <row r="11" spans="1:13" ht="22.5" customHeight="1" x14ac:dyDescent="0.15">
      <c r="A11" s="82" t="s">
        <v>43</v>
      </c>
      <c r="B11" s="96" t="s">
        <v>68</v>
      </c>
      <c r="C11" s="96"/>
      <c r="D11" s="96" t="s">
        <v>67</v>
      </c>
      <c r="E11" s="96"/>
      <c r="F11" s="96"/>
      <c r="G11" s="96"/>
      <c r="H11" s="96"/>
      <c r="I11" s="96"/>
      <c r="J11" s="96"/>
      <c r="K11" s="11"/>
      <c r="L11" s="11"/>
      <c r="M11" s="9"/>
    </row>
    <row r="12" spans="1:13" ht="30" customHeight="1" x14ac:dyDescent="0.15">
      <c r="A12" s="83" t="s">
        <v>44</v>
      </c>
      <c r="B12" s="12" t="s">
        <v>2</v>
      </c>
      <c r="C12" s="13"/>
      <c r="D12" s="9"/>
      <c r="E12" s="9"/>
      <c r="F12" s="14"/>
      <c r="G12" s="14"/>
      <c r="H12" s="14"/>
      <c r="I12" s="14"/>
      <c r="J12" s="14"/>
      <c r="K12" s="14"/>
      <c r="L12" s="14"/>
      <c r="M12" s="9"/>
    </row>
    <row r="13" spans="1:13" ht="6.75" customHeight="1" thickBot="1" x14ac:dyDescent="0.2"/>
    <row r="14" spans="1:13" ht="30" customHeight="1" thickBot="1" x14ac:dyDescent="0.2">
      <c r="A14" s="15"/>
      <c r="B14" s="16" t="s">
        <v>0</v>
      </c>
      <c r="C14" s="17"/>
      <c r="D14" s="17" t="s">
        <v>1</v>
      </c>
      <c r="E14" s="18"/>
      <c r="F14" s="19"/>
      <c r="G14" s="19"/>
      <c r="H14" s="19"/>
      <c r="I14" s="19"/>
      <c r="J14" s="19"/>
      <c r="K14" s="106" t="s">
        <v>6</v>
      </c>
      <c r="L14" s="107"/>
    </row>
    <row r="15" spans="1:13" ht="22.5" customHeight="1" x14ac:dyDescent="0.15">
      <c r="A15" s="114" t="s">
        <v>45</v>
      </c>
      <c r="B15" s="117" t="s">
        <v>61</v>
      </c>
      <c r="C15" s="25"/>
      <c r="D15" s="26" t="s">
        <v>69</v>
      </c>
      <c r="E15" s="77"/>
      <c r="F15" s="104" t="s">
        <v>20</v>
      </c>
      <c r="G15" s="104"/>
      <c r="H15" s="104"/>
      <c r="I15" s="104"/>
      <c r="J15" s="78">
        <v>20000</v>
      </c>
      <c r="K15" s="79" t="s">
        <v>3</v>
      </c>
      <c r="L15" s="80"/>
    </row>
    <row r="16" spans="1:13" ht="22.5" customHeight="1" x14ac:dyDescent="0.15">
      <c r="A16" s="115"/>
      <c r="B16" s="118"/>
      <c r="C16" s="25"/>
      <c r="D16" s="32" t="s">
        <v>35</v>
      </c>
      <c r="E16" s="32"/>
      <c r="F16" s="33"/>
      <c r="G16" s="34" t="s">
        <v>21</v>
      </c>
      <c r="H16" s="72">
        <v>0</v>
      </c>
      <c r="I16" s="66" t="s">
        <v>28</v>
      </c>
      <c r="J16" s="67"/>
      <c r="K16" s="33"/>
      <c r="L16" s="30">
        <f>INT(J15*H16*1.1)</f>
        <v>0</v>
      </c>
    </row>
    <row r="17" spans="1:12" ht="22.5" customHeight="1" x14ac:dyDescent="0.15">
      <c r="A17" s="115"/>
      <c r="B17" s="118"/>
      <c r="C17" s="25"/>
      <c r="D17" s="62" t="s">
        <v>14</v>
      </c>
      <c r="E17" s="27"/>
      <c r="F17" s="105" t="s">
        <v>20</v>
      </c>
      <c r="G17" s="105"/>
      <c r="H17" s="105"/>
      <c r="I17" s="105"/>
      <c r="J17" s="54">
        <v>30000</v>
      </c>
      <c r="K17" s="28" t="s">
        <v>3</v>
      </c>
      <c r="L17" s="29"/>
    </row>
    <row r="18" spans="1:12" ht="22.5" customHeight="1" x14ac:dyDescent="0.15">
      <c r="A18" s="116"/>
      <c r="B18" s="119"/>
      <c r="C18" s="31"/>
      <c r="D18" s="32" t="s">
        <v>64</v>
      </c>
      <c r="E18" s="32"/>
      <c r="F18" s="33"/>
      <c r="G18" s="34" t="s">
        <v>15</v>
      </c>
      <c r="H18" s="72">
        <v>0</v>
      </c>
      <c r="I18" s="66" t="s">
        <v>27</v>
      </c>
      <c r="J18" s="67"/>
      <c r="K18" s="33"/>
      <c r="L18" s="30">
        <f>INT(J17*H18*1.1)</f>
        <v>0</v>
      </c>
    </row>
    <row r="19" spans="1:12" ht="22.5" customHeight="1" x14ac:dyDescent="0.15">
      <c r="A19" s="120" t="s">
        <v>47</v>
      </c>
      <c r="B19" s="122" t="s">
        <v>62</v>
      </c>
      <c r="C19" s="36"/>
      <c r="D19" s="37"/>
      <c r="E19" s="27"/>
      <c r="F19" s="71">
        <v>0</v>
      </c>
      <c r="G19" s="100" t="s">
        <v>37</v>
      </c>
      <c r="H19" s="100"/>
      <c r="I19" s="100"/>
      <c r="J19" s="100"/>
      <c r="K19" s="101"/>
      <c r="L19" s="29"/>
    </row>
    <row r="20" spans="1:12" ht="22.5" customHeight="1" x14ac:dyDescent="0.15">
      <c r="A20" s="121"/>
      <c r="B20" s="119"/>
      <c r="C20" s="25"/>
      <c r="D20" s="43"/>
      <c r="E20" s="27"/>
      <c r="F20" s="28"/>
      <c r="G20" s="53" t="s">
        <v>8</v>
      </c>
      <c r="H20" s="53">
        <v>0.8</v>
      </c>
      <c r="I20" s="53" t="s">
        <v>9</v>
      </c>
      <c r="J20" s="54">
        <v>6000</v>
      </c>
      <c r="K20" s="73" t="s">
        <v>29</v>
      </c>
      <c r="L20" s="29">
        <f>INT(F19*0.8*J20*1.1)</f>
        <v>0</v>
      </c>
    </row>
    <row r="21" spans="1:12" ht="36" customHeight="1" x14ac:dyDescent="0.15">
      <c r="A21" s="55" t="s">
        <v>49</v>
      </c>
      <c r="B21" s="61" t="s">
        <v>16</v>
      </c>
      <c r="C21" s="39"/>
      <c r="D21" s="64" t="s">
        <v>18</v>
      </c>
      <c r="E21" s="57"/>
      <c r="F21" s="58"/>
      <c r="G21" s="59"/>
      <c r="H21" s="58"/>
      <c r="I21" s="59"/>
      <c r="J21" s="60"/>
      <c r="K21" s="58"/>
      <c r="L21" s="42">
        <v>0</v>
      </c>
    </row>
    <row r="22" spans="1:12" ht="36" customHeight="1" x14ac:dyDescent="0.15">
      <c r="A22" s="55" t="s">
        <v>50</v>
      </c>
      <c r="B22" s="102" t="s">
        <v>17</v>
      </c>
      <c r="C22" s="103"/>
      <c r="D22" s="56" t="s">
        <v>19</v>
      </c>
      <c r="E22" s="57"/>
      <c r="F22" s="58"/>
      <c r="G22" s="59"/>
      <c r="H22" s="58"/>
      <c r="I22" s="59"/>
      <c r="J22" s="60"/>
      <c r="K22" s="58"/>
      <c r="L22" s="42">
        <v>0</v>
      </c>
    </row>
    <row r="23" spans="1:12" ht="36" customHeight="1" x14ac:dyDescent="0.15">
      <c r="A23" s="35" t="s">
        <v>51</v>
      </c>
      <c r="B23" s="38" t="s">
        <v>24</v>
      </c>
      <c r="C23" s="39" t="s">
        <v>11</v>
      </c>
      <c r="D23" s="68"/>
      <c r="E23" s="38"/>
      <c r="F23" s="70">
        <v>0</v>
      </c>
      <c r="G23" s="41" t="s">
        <v>25</v>
      </c>
      <c r="H23" s="70">
        <v>0</v>
      </c>
      <c r="I23" s="41" t="s">
        <v>26</v>
      </c>
      <c r="J23" s="69">
        <v>6000</v>
      </c>
      <c r="K23" s="74" t="s">
        <v>30</v>
      </c>
      <c r="L23" s="42">
        <f>INT(F23*H23*6000*1.1)</f>
        <v>0</v>
      </c>
    </row>
    <row r="24" spans="1:12" ht="36" customHeight="1" thickBot="1" x14ac:dyDescent="0.2">
      <c r="A24" s="35" t="s">
        <v>52</v>
      </c>
      <c r="B24" s="38" t="s">
        <v>10</v>
      </c>
      <c r="C24" s="39" t="s">
        <v>11</v>
      </c>
      <c r="D24" s="40" t="s">
        <v>55</v>
      </c>
      <c r="E24" s="38"/>
      <c r="F24" s="41"/>
      <c r="G24" s="41"/>
      <c r="H24" s="41"/>
      <c r="I24" s="41"/>
      <c r="J24" s="41"/>
      <c r="K24" s="41"/>
      <c r="L24" s="42">
        <f>INT((L16+L18+L20+L21+L23)*0.1)</f>
        <v>0</v>
      </c>
    </row>
    <row r="25" spans="1:12" ht="39.75" customHeight="1" thickBot="1" x14ac:dyDescent="0.2">
      <c r="A25" s="84" t="s">
        <v>53</v>
      </c>
      <c r="B25" s="22" t="s">
        <v>7</v>
      </c>
      <c r="C25" s="21"/>
      <c r="D25" s="22" t="s">
        <v>63</v>
      </c>
      <c r="E25" s="20"/>
      <c r="F25" s="23"/>
      <c r="G25" s="23"/>
      <c r="H25" s="23"/>
      <c r="I25" s="23"/>
      <c r="J25" s="23"/>
      <c r="K25" s="23"/>
      <c r="L25" s="24">
        <f>L16+L18+L20+L21+L22+L23+L24</f>
        <v>0</v>
      </c>
    </row>
    <row r="26" spans="1:12" ht="39.75" customHeight="1" thickBot="1" x14ac:dyDescent="0.2">
      <c r="A26" s="84" t="s">
        <v>54</v>
      </c>
      <c r="B26" s="22" t="s">
        <v>12</v>
      </c>
      <c r="C26" s="22"/>
      <c r="D26" s="20" t="s">
        <v>56</v>
      </c>
      <c r="E26" s="20"/>
      <c r="F26" s="44"/>
      <c r="G26" s="44"/>
      <c r="H26" s="44"/>
      <c r="I26" s="44"/>
      <c r="J26" s="44"/>
      <c r="K26" s="45"/>
      <c r="L26" s="24">
        <f>INT(L25*0.3)</f>
        <v>0</v>
      </c>
    </row>
    <row r="27" spans="1:12" ht="22.5" customHeight="1" x14ac:dyDescent="0.15">
      <c r="A27" s="108" t="s">
        <v>13</v>
      </c>
      <c r="B27" s="109"/>
      <c r="C27" s="25"/>
      <c r="D27" s="46" t="s">
        <v>57</v>
      </c>
      <c r="E27" s="47"/>
      <c r="F27" s="48"/>
      <c r="G27" s="48"/>
      <c r="H27" s="48"/>
      <c r="I27" s="48"/>
      <c r="J27" s="48"/>
      <c r="K27" s="48"/>
      <c r="L27" s="112">
        <f>L25+L26</f>
        <v>0</v>
      </c>
    </row>
    <row r="28" spans="1:12" ht="22.5" customHeight="1" thickBot="1" x14ac:dyDescent="0.2">
      <c r="A28" s="110"/>
      <c r="B28" s="111"/>
      <c r="C28" s="49"/>
      <c r="D28" s="50">
        <f>INT(L27*1/11)</f>
        <v>0</v>
      </c>
      <c r="E28" s="51"/>
      <c r="F28" s="52"/>
      <c r="G28" s="52"/>
      <c r="H28" s="52"/>
      <c r="I28" s="52"/>
      <c r="J28" s="52"/>
      <c r="K28" s="52"/>
      <c r="L28" s="113"/>
    </row>
    <row r="29" spans="1:12" ht="100.5" customHeight="1" thickBot="1" x14ac:dyDescent="0.2">
      <c r="A29" s="97" t="s">
        <v>23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9"/>
    </row>
  </sheetData>
  <mergeCells count="25">
    <mergeCell ref="B10:C10"/>
    <mergeCell ref="D10:J10"/>
    <mergeCell ref="A29:L29"/>
    <mergeCell ref="G19:K19"/>
    <mergeCell ref="B22:C22"/>
    <mergeCell ref="F15:I15"/>
    <mergeCell ref="F17:I17"/>
    <mergeCell ref="K14:L14"/>
    <mergeCell ref="A27:B28"/>
    <mergeCell ref="L27:L28"/>
    <mergeCell ref="B11:C11"/>
    <mergeCell ref="D11:J11"/>
    <mergeCell ref="A15:A18"/>
    <mergeCell ref="B15:B18"/>
    <mergeCell ref="A19:A20"/>
    <mergeCell ref="B19:B20"/>
    <mergeCell ref="A6:L6"/>
    <mergeCell ref="B8:C8"/>
    <mergeCell ref="D8:J8"/>
    <mergeCell ref="B9:C9"/>
    <mergeCell ref="G2:H2"/>
    <mergeCell ref="I2:L2"/>
    <mergeCell ref="G3:H4"/>
    <mergeCell ref="I3:L3"/>
    <mergeCell ref="D9:J9"/>
  </mergeCells>
  <phoneticPr fontId="1"/>
  <pageMargins left="0.59055118110236227" right="0.39370078740157483" top="0.59055118110236227" bottom="0.59055118110236227" header="0.39370078740157483" footer="0.39370078740157483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view="pageBreakPreview" zoomScaleNormal="100" zoomScaleSheetLayoutView="100" workbookViewId="0">
      <selection activeCell="L1" sqref="L1"/>
    </sheetView>
  </sheetViews>
  <sheetFormatPr defaultRowHeight="12" x14ac:dyDescent="0.15"/>
  <cols>
    <col min="1" max="1" width="3.625" style="2" customWidth="1"/>
    <col min="2" max="2" width="13.625" style="2" customWidth="1"/>
    <col min="3" max="3" width="3.625" style="2" customWidth="1"/>
    <col min="4" max="4" width="22.625" style="2" customWidth="1"/>
    <col min="5" max="5" width="1.25" style="2" customWidth="1"/>
    <col min="6" max="9" width="4.875" style="3" customWidth="1"/>
    <col min="10" max="10" width="7.125" style="3" customWidth="1"/>
    <col min="11" max="12" width="11.125" style="3" customWidth="1"/>
    <col min="13" max="13" width="16.5" style="2" customWidth="1"/>
    <col min="14" max="16384" width="9" style="2"/>
  </cols>
  <sheetData>
    <row r="1" spans="1:13" ht="15" customHeight="1" x14ac:dyDescent="0.15">
      <c r="A1" s="2" t="s">
        <v>22</v>
      </c>
    </row>
    <row r="2" spans="1:13" ht="15" customHeight="1" x14ac:dyDescent="0.15">
      <c r="G2" s="88" t="s">
        <v>4</v>
      </c>
      <c r="H2" s="89"/>
      <c r="I2" s="90"/>
      <c r="J2" s="90"/>
      <c r="K2" s="90"/>
      <c r="L2" s="90"/>
    </row>
    <row r="3" spans="1:13" ht="28.5" customHeight="1" x14ac:dyDescent="0.15">
      <c r="G3" s="88" t="s">
        <v>5</v>
      </c>
      <c r="H3" s="89"/>
      <c r="I3" s="95" t="s">
        <v>66</v>
      </c>
      <c r="J3" s="95"/>
      <c r="K3" s="95"/>
      <c r="L3" s="95"/>
    </row>
    <row r="4" spans="1:13" ht="15" customHeight="1" x14ac:dyDescent="0.15">
      <c r="A4" s="1"/>
      <c r="B4" s="1"/>
      <c r="L4" s="4" t="s">
        <v>36</v>
      </c>
    </row>
    <row r="5" spans="1:13" ht="22.5" customHeight="1" x14ac:dyDescent="0.2">
      <c r="A5" s="85" t="s">
        <v>38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5"/>
    </row>
    <row r="6" spans="1:13" ht="15" customHeight="1" x14ac:dyDescent="0.15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6"/>
    </row>
    <row r="7" spans="1:13" ht="22.5" customHeight="1" x14ac:dyDescent="0.15">
      <c r="A7" s="81" t="s">
        <v>40</v>
      </c>
      <c r="B7" s="87" t="s">
        <v>58</v>
      </c>
      <c r="C7" s="87"/>
      <c r="D7" s="87"/>
      <c r="E7" s="87"/>
      <c r="F7" s="87"/>
      <c r="G7" s="87"/>
      <c r="H7" s="87"/>
      <c r="I7" s="87"/>
      <c r="J7" s="87"/>
      <c r="K7" s="8"/>
      <c r="L7" s="8"/>
      <c r="M7" s="9"/>
    </row>
    <row r="8" spans="1:13" ht="22.5" customHeight="1" x14ac:dyDescent="0.15">
      <c r="A8" s="81" t="s">
        <v>41</v>
      </c>
      <c r="B8" s="87" t="s">
        <v>59</v>
      </c>
      <c r="C8" s="87"/>
      <c r="D8" s="96"/>
      <c r="E8" s="96"/>
      <c r="F8" s="96"/>
      <c r="G8" s="96"/>
      <c r="H8" s="96"/>
      <c r="I8" s="96"/>
      <c r="J8" s="96"/>
      <c r="K8" s="8"/>
      <c r="L8" s="8"/>
      <c r="M8" s="9"/>
    </row>
    <row r="9" spans="1:13" ht="22.5" customHeight="1" x14ac:dyDescent="0.15">
      <c r="A9" s="81" t="s">
        <v>42</v>
      </c>
      <c r="B9" s="96" t="s">
        <v>60</v>
      </c>
      <c r="C9" s="96"/>
      <c r="D9" s="96"/>
      <c r="E9" s="96"/>
      <c r="F9" s="96"/>
      <c r="G9" s="96"/>
      <c r="H9" s="96"/>
      <c r="I9" s="96"/>
      <c r="J9" s="96"/>
      <c r="K9" s="8"/>
      <c r="L9" s="8"/>
      <c r="M9" s="10"/>
    </row>
    <row r="10" spans="1:13" ht="22.5" customHeight="1" x14ac:dyDescent="0.15">
      <c r="A10" s="82" t="s">
        <v>43</v>
      </c>
      <c r="B10" s="96" t="s">
        <v>68</v>
      </c>
      <c r="C10" s="96"/>
      <c r="D10" s="96" t="s">
        <v>67</v>
      </c>
      <c r="E10" s="96"/>
      <c r="F10" s="96"/>
      <c r="G10" s="96"/>
      <c r="H10" s="96"/>
      <c r="I10" s="96"/>
      <c r="J10" s="96"/>
      <c r="K10" s="11"/>
      <c r="L10" s="11"/>
      <c r="M10" s="9"/>
    </row>
    <row r="11" spans="1:13" ht="30" customHeight="1" x14ac:dyDescent="0.15">
      <c r="A11" s="83" t="s">
        <v>44</v>
      </c>
      <c r="B11" s="12" t="s">
        <v>2</v>
      </c>
      <c r="C11" s="13"/>
      <c r="D11" s="9"/>
      <c r="E11" s="9"/>
      <c r="F11" s="14"/>
      <c r="G11" s="14"/>
      <c r="H11" s="14"/>
      <c r="I11" s="14"/>
      <c r="J11" s="14"/>
      <c r="K11" s="14"/>
      <c r="L11" s="14"/>
      <c r="M11" s="9"/>
    </row>
    <row r="12" spans="1:13" ht="6.75" customHeight="1" thickBot="1" x14ac:dyDescent="0.2"/>
    <row r="13" spans="1:13" ht="30" customHeight="1" thickBot="1" x14ac:dyDescent="0.2">
      <c r="A13" s="15"/>
      <c r="B13" s="16" t="s">
        <v>0</v>
      </c>
      <c r="C13" s="17"/>
      <c r="D13" s="17" t="s">
        <v>1</v>
      </c>
      <c r="E13" s="18"/>
      <c r="F13" s="19"/>
      <c r="G13" s="19"/>
      <c r="H13" s="19"/>
      <c r="I13" s="19"/>
      <c r="J13" s="19"/>
      <c r="K13" s="106" t="s">
        <v>6</v>
      </c>
      <c r="L13" s="107"/>
    </row>
    <row r="14" spans="1:13" ht="22.5" customHeight="1" x14ac:dyDescent="0.15">
      <c r="A14" s="114" t="s">
        <v>46</v>
      </c>
      <c r="B14" s="117" t="s">
        <v>61</v>
      </c>
      <c r="C14" s="25"/>
      <c r="D14" s="26" t="s">
        <v>69</v>
      </c>
      <c r="E14" s="27"/>
      <c r="F14" s="104" t="s">
        <v>20</v>
      </c>
      <c r="G14" s="104"/>
      <c r="H14" s="104"/>
      <c r="I14" s="104"/>
      <c r="J14" s="54">
        <v>20000</v>
      </c>
      <c r="K14" s="28" t="s">
        <v>3</v>
      </c>
      <c r="L14" s="29"/>
    </row>
    <row r="15" spans="1:13" ht="22.5" customHeight="1" x14ac:dyDescent="0.15">
      <c r="A15" s="115"/>
      <c r="B15" s="118"/>
      <c r="C15" s="25"/>
      <c r="D15" s="32" t="s">
        <v>35</v>
      </c>
      <c r="E15" s="32"/>
      <c r="F15" s="33"/>
      <c r="G15" s="34" t="s">
        <v>8</v>
      </c>
      <c r="H15" s="72">
        <v>0</v>
      </c>
      <c r="I15" s="66" t="s">
        <v>28</v>
      </c>
      <c r="J15" s="67"/>
      <c r="K15" s="33"/>
      <c r="L15" s="30">
        <f>INT(J14*H15*1.1)</f>
        <v>0</v>
      </c>
    </row>
    <row r="16" spans="1:13" ht="22.5" customHeight="1" x14ac:dyDescent="0.15">
      <c r="A16" s="115"/>
      <c r="B16" s="118"/>
      <c r="C16" s="25"/>
      <c r="D16" s="62" t="s">
        <v>14</v>
      </c>
      <c r="E16" s="62"/>
      <c r="F16" s="124" t="s">
        <v>20</v>
      </c>
      <c r="G16" s="124"/>
      <c r="H16" s="124"/>
      <c r="I16" s="124"/>
      <c r="J16" s="65">
        <v>30000</v>
      </c>
      <c r="K16" s="63" t="s">
        <v>3</v>
      </c>
      <c r="L16" s="29"/>
    </row>
    <row r="17" spans="1:12" ht="22.5" customHeight="1" x14ac:dyDescent="0.15">
      <c r="A17" s="116"/>
      <c r="B17" s="119"/>
      <c r="C17" s="31"/>
      <c r="D17" s="32" t="s">
        <v>64</v>
      </c>
      <c r="E17" s="32"/>
      <c r="F17" s="33"/>
      <c r="G17" s="34" t="s">
        <v>15</v>
      </c>
      <c r="H17" s="72">
        <v>0</v>
      </c>
      <c r="I17" s="66" t="s">
        <v>27</v>
      </c>
      <c r="J17" s="67"/>
      <c r="K17" s="33"/>
      <c r="L17" s="30">
        <f>INT(J16*H17*1.1)</f>
        <v>0</v>
      </c>
    </row>
    <row r="18" spans="1:12" ht="22.5" customHeight="1" x14ac:dyDescent="0.15">
      <c r="A18" s="120" t="s">
        <v>48</v>
      </c>
      <c r="B18" s="122" t="s">
        <v>62</v>
      </c>
      <c r="C18" s="36"/>
      <c r="D18" s="37"/>
      <c r="E18" s="27"/>
      <c r="F18" s="71">
        <v>0</v>
      </c>
      <c r="G18" s="100" t="s">
        <v>37</v>
      </c>
      <c r="H18" s="100"/>
      <c r="I18" s="100"/>
      <c r="J18" s="100"/>
      <c r="K18" s="101"/>
      <c r="L18" s="29"/>
    </row>
    <row r="19" spans="1:12" ht="22.5" customHeight="1" x14ac:dyDescent="0.15">
      <c r="A19" s="121"/>
      <c r="B19" s="119"/>
      <c r="C19" s="25"/>
      <c r="D19" s="43"/>
      <c r="E19" s="27"/>
      <c r="F19" s="28"/>
      <c r="G19" s="125" t="s">
        <v>65</v>
      </c>
      <c r="H19" s="125"/>
      <c r="I19" s="125"/>
      <c r="J19" s="54">
        <v>6000</v>
      </c>
      <c r="K19" s="73" t="s">
        <v>31</v>
      </c>
      <c r="L19" s="29">
        <f>INT(F18*0.1*0.8*J19*1.1)</f>
        <v>0</v>
      </c>
    </row>
    <row r="20" spans="1:12" ht="36" customHeight="1" x14ac:dyDescent="0.15">
      <c r="A20" s="55" t="s">
        <v>49</v>
      </c>
      <c r="B20" s="61" t="s">
        <v>16</v>
      </c>
      <c r="C20" s="39"/>
      <c r="D20" s="64" t="s">
        <v>18</v>
      </c>
      <c r="E20" s="57"/>
      <c r="F20" s="58"/>
      <c r="G20" s="59"/>
      <c r="H20" s="58"/>
      <c r="I20" s="59"/>
      <c r="J20" s="60"/>
      <c r="K20" s="58"/>
      <c r="L20" s="42"/>
    </row>
    <row r="21" spans="1:12" ht="36" customHeight="1" x14ac:dyDescent="0.15">
      <c r="A21" s="55" t="s">
        <v>50</v>
      </c>
      <c r="B21" s="102" t="s">
        <v>17</v>
      </c>
      <c r="C21" s="103"/>
      <c r="D21" s="56" t="s">
        <v>19</v>
      </c>
      <c r="E21" s="57"/>
      <c r="F21" s="58"/>
      <c r="G21" s="59"/>
      <c r="H21" s="58"/>
      <c r="I21" s="59"/>
      <c r="J21" s="60"/>
      <c r="K21" s="58"/>
      <c r="L21" s="42"/>
    </row>
    <row r="22" spans="1:12" ht="36" customHeight="1" x14ac:dyDescent="0.15">
      <c r="A22" s="35" t="s">
        <v>51</v>
      </c>
      <c r="B22" s="38" t="s">
        <v>24</v>
      </c>
      <c r="C22" s="39" t="s">
        <v>11</v>
      </c>
      <c r="D22" s="68"/>
      <c r="E22" s="38"/>
      <c r="F22" s="70">
        <v>0</v>
      </c>
      <c r="G22" s="41" t="s">
        <v>25</v>
      </c>
      <c r="H22" s="70">
        <v>0</v>
      </c>
      <c r="I22" s="41" t="s">
        <v>26</v>
      </c>
      <c r="J22" s="69">
        <v>6000</v>
      </c>
      <c r="K22" s="74" t="s">
        <v>32</v>
      </c>
      <c r="L22" s="42">
        <f>INT(F22*H22*6000*1.1)</f>
        <v>0</v>
      </c>
    </row>
    <row r="23" spans="1:12" ht="36" customHeight="1" thickBot="1" x14ac:dyDescent="0.2">
      <c r="A23" s="35" t="s">
        <v>52</v>
      </c>
      <c r="B23" s="38" t="s">
        <v>10</v>
      </c>
      <c r="C23" s="39" t="s">
        <v>11</v>
      </c>
      <c r="D23" s="40" t="s">
        <v>55</v>
      </c>
      <c r="E23" s="38"/>
      <c r="F23" s="41"/>
      <c r="G23" s="41"/>
      <c r="H23" s="41"/>
      <c r="I23" s="41"/>
      <c r="J23" s="41"/>
      <c r="K23" s="41"/>
      <c r="L23" s="42">
        <f>INT((L15+L17+L19+L20+L22)*0.1)</f>
        <v>0</v>
      </c>
    </row>
    <row r="24" spans="1:12" ht="39.75" customHeight="1" thickBot="1" x14ac:dyDescent="0.2">
      <c r="A24" s="84" t="s">
        <v>53</v>
      </c>
      <c r="B24" s="22" t="s">
        <v>7</v>
      </c>
      <c r="C24" s="21"/>
      <c r="D24" s="22" t="s">
        <v>63</v>
      </c>
      <c r="E24" s="20"/>
      <c r="F24" s="23"/>
      <c r="G24" s="23"/>
      <c r="H24" s="23"/>
      <c r="I24" s="23"/>
      <c r="J24" s="23"/>
      <c r="K24" s="23"/>
      <c r="L24" s="24">
        <f>L15+L17+L19+L20+L21+L22+L23</f>
        <v>0</v>
      </c>
    </row>
    <row r="25" spans="1:12" ht="39.75" customHeight="1" thickBot="1" x14ac:dyDescent="0.2">
      <c r="A25" s="84" t="s">
        <v>54</v>
      </c>
      <c r="B25" s="22" t="s">
        <v>12</v>
      </c>
      <c r="C25" s="22"/>
      <c r="D25" s="20" t="s">
        <v>56</v>
      </c>
      <c r="E25" s="20"/>
      <c r="F25" s="44"/>
      <c r="G25" s="44"/>
      <c r="H25" s="44"/>
      <c r="I25" s="44"/>
      <c r="J25" s="44"/>
      <c r="K25" s="45"/>
      <c r="L25" s="24">
        <f>INT(L24*0.3)</f>
        <v>0</v>
      </c>
    </row>
    <row r="26" spans="1:12" ht="22.5" customHeight="1" x14ac:dyDescent="0.15">
      <c r="A26" s="108" t="s">
        <v>13</v>
      </c>
      <c r="B26" s="109"/>
      <c r="C26" s="25"/>
      <c r="D26" s="46" t="s">
        <v>57</v>
      </c>
      <c r="E26" s="47"/>
      <c r="F26" s="48"/>
      <c r="G26" s="48"/>
      <c r="H26" s="48"/>
      <c r="I26" s="48"/>
      <c r="J26" s="48"/>
      <c r="K26" s="48"/>
      <c r="L26" s="123">
        <f>L24+L25</f>
        <v>0</v>
      </c>
    </row>
    <row r="27" spans="1:12" ht="22.5" customHeight="1" thickBot="1" x14ac:dyDescent="0.2">
      <c r="A27" s="110"/>
      <c r="B27" s="111"/>
      <c r="C27" s="49"/>
      <c r="D27" s="50">
        <f>INT(L26*1/11)</f>
        <v>0</v>
      </c>
      <c r="E27" s="51"/>
      <c r="F27" s="52"/>
      <c r="G27" s="52"/>
      <c r="H27" s="52"/>
      <c r="I27" s="52"/>
      <c r="J27" s="52"/>
      <c r="K27" s="52"/>
      <c r="L27" s="113"/>
    </row>
    <row r="28" spans="1:12" ht="100.5" customHeight="1" thickBot="1" x14ac:dyDescent="0.2">
      <c r="A28" s="97" t="s">
        <v>23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</row>
  </sheetData>
  <mergeCells count="26">
    <mergeCell ref="A28:L28"/>
    <mergeCell ref="B9:C9"/>
    <mergeCell ref="D9:J9"/>
    <mergeCell ref="B10:C10"/>
    <mergeCell ref="D10:J10"/>
    <mergeCell ref="K13:L13"/>
    <mergeCell ref="L26:L27"/>
    <mergeCell ref="B14:B17"/>
    <mergeCell ref="A14:A17"/>
    <mergeCell ref="B18:B19"/>
    <mergeCell ref="A18:A19"/>
    <mergeCell ref="A26:B27"/>
    <mergeCell ref="F16:I16"/>
    <mergeCell ref="G18:K18"/>
    <mergeCell ref="B21:C21"/>
    <mergeCell ref="G19:I19"/>
    <mergeCell ref="A5:L5"/>
    <mergeCell ref="B7:C7"/>
    <mergeCell ref="D7:J7"/>
    <mergeCell ref="F14:I14"/>
    <mergeCell ref="G2:H2"/>
    <mergeCell ref="I2:L2"/>
    <mergeCell ref="G3:H3"/>
    <mergeCell ref="I3:L3"/>
    <mergeCell ref="B8:C8"/>
    <mergeCell ref="D8:J8"/>
  </mergeCells>
  <phoneticPr fontId="1"/>
  <pageMargins left="0.59055118110236227" right="0.39370078740157483" top="0.59055118110236227" bottom="0.59055118110236227" header="0.39370078740157483" footer="0.39370078740157483"/>
  <pageSetup paperSize="9" scale="98" orientation="portrait" horizont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医薬品・医療機器・再生医療等製品_契約締結時・追加時</vt:lpstr>
      <vt:lpstr>歯科用医薬品_契約締結時・追加時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旭川医科大学</dc:creator>
  <cp:lastModifiedBy>AMU</cp:lastModifiedBy>
  <cp:lastPrinted>2021-12-21T07:53:34Z</cp:lastPrinted>
  <dcterms:created xsi:type="dcterms:W3CDTF">2001-12-14T05:47:40Z</dcterms:created>
  <dcterms:modified xsi:type="dcterms:W3CDTF">2022-02-10T08:10:14Z</dcterms:modified>
</cp:coreProperties>
</file>